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eva\Desktop\FINANČNÍ Odbor\Závěrečný účet a účetní závěrka\Závěrečný účet za rok 2020\"/>
    </mc:Choice>
  </mc:AlternateContent>
  <xr:revisionPtr revIDLastSave="0" documentId="8_{2D543B38-85AD-4BED-8FDC-616A70541CE7}" xr6:coauthVersionLast="36" xr6:coauthVersionMax="36" xr10:uidLastSave="{00000000-0000-0000-0000-000000000000}"/>
  <bookViews>
    <workbookView xWindow="120" yWindow="15" windowWidth="15135" windowHeight="714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H115" i="1" l="1"/>
  <c r="F115" i="1"/>
  <c r="H27" i="1"/>
  <c r="H55" i="1"/>
  <c r="F55" i="1"/>
  <c r="G131" i="1"/>
  <c r="H122" i="1"/>
  <c r="F122" i="1"/>
  <c r="G139" i="1" s="1"/>
  <c r="I139" i="1" s="1"/>
  <c r="G132" i="1" l="1"/>
  <c r="G136" i="1" l="1"/>
  <c r="G135" i="1"/>
  <c r="G134" i="1" l="1"/>
  <c r="G130" i="1" l="1"/>
  <c r="G137" i="1"/>
  <c r="G138" i="1" l="1"/>
  <c r="H71" i="1" l="1"/>
  <c r="F71" i="1"/>
  <c r="H141" i="1" l="1"/>
  <c r="I137" i="1"/>
  <c r="I138" i="1"/>
  <c r="I136" i="1"/>
  <c r="I134" i="1"/>
  <c r="I131" i="1"/>
  <c r="I132" i="1"/>
  <c r="I130" i="1"/>
  <c r="H77" i="1"/>
  <c r="F77" i="1"/>
  <c r="G140" i="1"/>
  <c r="I140" i="1" s="1"/>
  <c r="G133" i="1" l="1"/>
  <c r="I133" i="1" s="1"/>
  <c r="I135" i="1"/>
  <c r="I141" i="1" l="1"/>
  <c r="G141" i="1"/>
</calcChain>
</file>

<file path=xl/sharedStrings.xml><?xml version="1.0" encoding="utf-8"?>
<sst xmlns="http://schemas.openxmlformats.org/spreadsheetml/2006/main" count="506" uniqueCount="224">
  <si>
    <t>Účel příspěvku (dotace)</t>
  </si>
  <si>
    <t>Usn.číslo</t>
  </si>
  <si>
    <t>Oddíl/parag.</t>
  </si>
  <si>
    <t>Kč</t>
  </si>
  <si>
    <t>3231/5333</t>
  </si>
  <si>
    <t>3419/5222</t>
  </si>
  <si>
    <t>3421/5222</t>
  </si>
  <si>
    <t>KČT Vizovice</t>
  </si>
  <si>
    <t>TOM ČIŽICI</t>
  </si>
  <si>
    <t>Orel jednota Vizovice</t>
  </si>
  <si>
    <t>Centrum pro rodinu</t>
  </si>
  <si>
    <t xml:space="preserve">SDH Vizovice </t>
  </si>
  <si>
    <t>3639/5222</t>
  </si>
  <si>
    <t>3639/5329</t>
  </si>
  <si>
    <t>Sdružení historických sídel</t>
  </si>
  <si>
    <t>5512/5222</t>
  </si>
  <si>
    <t>SDH Vizovice-na činnost</t>
  </si>
  <si>
    <t>Sdružení tajemníků</t>
  </si>
  <si>
    <t>Raná péče o děti do 3 let věku</t>
  </si>
  <si>
    <t>4371/5222</t>
  </si>
  <si>
    <t>Ostatní příspěvky</t>
  </si>
  <si>
    <t>členství</t>
  </si>
  <si>
    <t>z toho schváleno a vyplaceno:</t>
  </si>
  <si>
    <t>Sdružení místních smospráv</t>
  </si>
  <si>
    <t>4329/5222</t>
  </si>
  <si>
    <t>4357/5339</t>
  </si>
  <si>
    <t>Domov pro seniory Loučka</t>
  </si>
  <si>
    <t>4375/5222</t>
  </si>
  <si>
    <t>Příspěvky místní správy</t>
  </si>
  <si>
    <t>Tenisový klub Vizovice</t>
  </si>
  <si>
    <t>4379/5222</t>
  </si>
  <si>
    <t>4350/5339</t>
  </si>
  <si>
    <t>Janova Hora Vizovice</t>
  </si>
  <si>
    <t>Za Sklem - činnost</t>
  </si>
  <si>
    <t>Janův Hrad Vizovice</t>
  </si>
  <si>
    <t>3322/5222</t>
  </si>
  <si>
    <t>3539/5223</t>
  </si>
  <si>
    <t>Svaz neslyšících Vsetín</t>
  </si>
  <si>
    <t>4378/5221</t>
  </si>
  <si>
    <t>Domov pro seniory Lukov</t>
  </si>
  <si>
    <t>Dům sociálních služeb Návojná</t>
  </si>
  <si>
    <t>Příspěvek Mikroregionu (MAS VAS)</t>
  </si>
  <si>
    <t>Příspěvek veřejným rozpočtům</t>
  </si>
  <si>
    <t>Podpora sportu a sportovních oddílů</t>
  </si>
  <si>
    <t>3599/5492</t>
  </si>
  <si>
    <t>Dar - ocenění dárci krve</t>
  </si>
  <si>
    <t>4374/5221</t>
  </si>
  <si>
    <t>4379/5221</t>
  </si>
  <si>
    <t>Centrum služeb postiženým Zlín</t>
  </si>
  <si>
    <t xml:space="preserve">  Dotace vyplacené</t>
  </si>
  <si>
    <t xml:space="preserve">Dotace v upraveném rozpočtu/schválené </t>
  </si>
  <si>
    <t>Datum</t>
  </si>
  <si>
    <t xml:space="preserve"> ----</t>
  </si>
  <si>
    <t>ZUŠ Zlín</t>
  </si>
  <si>
    <t>SK Vizovice - oddíl kopané</t>
  </si>
  <si>
    <t>TJ SOKOL - ledová plocha</t>
  </si>
  <si>
    <t>Potravinová  banka ZK</t>
  </si>
  <si>
    <t>bez vyúčtování</t>
  </si>
  <si>
    <t xml:space="preserve">  Dotace schválené/vyplacené</t>
  </si>
  <si>
    <t xml:space="preserve"> ---- </t>
  </si>
  <si>
    <t>3317/5212</t>
  </si>
  <si>
    <t>STROP o.p.s. - obč.poradna</t>
  </si>
  <si>
    <t>Linka bezpečí, z.s.</t>
  </si>
  <si>
    <t>6171/5179</t>
  </si>
  <si>
    <t>3639/5179</t>
  </si>
  <si>
    <t>Využití volného času děti a mládeže</t>
  </si>
  <si>
    <t>Využití volného času dětí a mládeže - dotace celkem:</t>
  </si>
  <si>
    <t xml:space="preserve">  - příspěvky veřejným rozpočtům, za členství města v organizacích</t>
  </si>
  <si>
    <t>Schválené a vyplacené finanční prostředky CELKEM:</t>
  </si>
  <si>
    <t>Požární ochrana - dobrovolné spolky</t>
  </si>
  <si>
    <t xml:space="preserve"> - činnost s dětmi a mládeží (včetně ZUŠ a podpory poskytnuté mimo Program )</t>
  </si>
  <si>
    <r>
      <t xml:space="preserve">  - ostatní finanční podpora </t>
    </r>
    <r>
      <rPr>
        <sz val="10"/>
        <rFont val="Arial CE"/>
        <charset val="238"/>
      </rPr>
      <t>(zahrádkáři, potrav.banka, zvířata, festivaly,  zájm.spolky)</t>
    </r>
  </si>
  <si>
    <t>AVZO TSČ Vizovice - rallye</t>
  </si>
  <si>
    <t>Myslivecký spolek Vizovice</t>
  </si>
  <si>
    <t>Český svaz včelařů</t>
  </si>
  <si>
    <t>Výstavní a vydavatelská činnost</t>
  </si>
  <si>
    <t>Ing, Jan Zetěk</t>
  </si>
  <si>
    <t>3316/5212</t>
  </si>
  <si>
    <t>Nemocnice, zdravotnictví</t>
  </si>
  <si>
    <t>Středisko pro ranou péči Olomouc</t>
  </si>
  <si>
    <t>jednoráz. dar</t>
  </si>
  <si>
    <t xml:space="preserve">Sdružení měst a obcí </t>
  </si>
  <si>
    <t xml:space="preserve"> - podpora činnosti s dětmi do 3 let (Beruška, ONKA, Středisko rané péče)</t>
  </si>
  <si>
    <t>Rozpočet:</t>
  </si>
  <si>
    <t>Zbývá:</t>
  </si>
  <si>
    <t>Vyplaceno:</t>
  </si>
  <si>
    <t>Centrum pro zdrav. postižené ZK</t>
  </si>
  <si>
    <t>Michaela Jančíková</t>
  </si>
  <si>
    <t>3419/5492</t>
  </si>
  <si>
    <t>Český svaz bojovníků za svobodu</t>
  </si>
  <si>
    <t>Azylový dům pro matky- Vsetín</t>
  </si>
  <si>
    <t>4359/5223</t>
  </si>
  <si>
    <t>Junák - český skaut</t>
  </si>
  <si>
    <t>Orientační běh - OB Vizovice</t>
  </si>
  <si>
    <t xml:space="preserve"> - sportovní oddíly (SK Vizovice,  AVZO - rally, TJ SOKOL ...)</t>
  </si>
  <si>
    <t xml:space="preserve"> - podpora zdravotnick. zařízení (Nemocnice Milosrdných bratří, dárci krve)</t>
  </si>
  <si>
    <t>Sociální péče, sociální služby</t>
  </si>
  <si>
    <t>4351/5339</t>
  </si>
  <si>
    <t>jednorázový dar</t>
  </si>
  <si>
    <t>Zachování kultur. a místních památek</t>
  </si>
  <si>
    <t>Dobré ruce o.s.</t>
  </si>
  <si>
    <t>Diakonie - ČCE Vsetín</t>
  </si>
  <si>
    <t>ELIM Vsetín, o.p.s.</t>
  </si>
  <si>
    <t>4378/2019</t>
  </si>
  <si>
    <t>Senioři České republiky, z.s.</t>
  </si>
  <si>
    <t>3549/5213</t>
  </si>
  <si>
    <t>4379/5213</t>
  </si>
  <si>
    <t>MEDICAL POINT s.r.o.</t>
  </si>
  <si>
    <t>DOSTIHY SLUŠOVICE z.s.</t>
  </si>
  <si>
    <t>nepožádali</t>
  </si>
  <si>
    <t>dotace</t>
  </si>
  <si>
    <t>Alzheimercentrum Zlín z.ú.</t>
  </si>
  <si>
    <t>4357/5222</t>
  </si>
  <si>
    <t>Vizovjánek - činnost s dětmi</t>
  </si>
  <si>
    <t>Domov na Dubíčku, p.o.</t>
  </si>
  <si>
    <t>Podpora kinematografie</t>
  </si>
  <si>
    <t>Pavel Čadík</t>
  </si>
  <si>
    <t>3313/5212</t>
  </si>
  <si>
    <t>KNTB a.s.-pomáháme onkologii</t>
  </si>
  <si>
    <t>Moravský rybářský svaz Zlín</t>
  </si>
  <si>
    <t>TOM Čižici Vizovice - občerstvení</t>
  </si>
  <si>
    <t>DOTEK, o.p.s. - činnost</t>
  </si>
  <si>
    <t>programová dotace</t>
  </si>
  <si>
    <t>JS Horymír Vizovice</t>
  </si>
  <si>
    <t xml:space="preserve"> - výstavní činnost, vydávání knih, hudební činnost, kinematografie</t>
  </si>
  <si>
    <t>Babybox pro odložené děti</t>
  </si>
  <si>
    <t>Příspěvky za členství v organizacích</t>
  </si>
  <si>
    <t>4376/5339</t>
  </si>
  <si>
    <t>Dětské centrum Zlín, p.o.</t>
  </si>
  <si>
    <t xml:space="preserve">ONKA, z.s. </t>
  </si>
  <si>
    <t xml:space="preserve"> - činnost hasičů - dobrovolné spolky a Hasičský záchranný sbor ZK</t>
  </si>
  <si>
    <t>ZMVX/75/2020</t>
  </si>
  <si>
    <t>4351/5229</t>
  </si>
  <si>
    <t xml:space="preserve">KČT-odbor Vizovice - festival </t>
  </si>
  <si>
    <t>RMV 30/149/2020</t>
  </si>
  <si>
    <t>RMV 30/151/2020</t>
  </si>
  <si>
    <t>RMV 30/153/2020</t>
  </si>
  <si>
    <t>RMV 30/154/2020</t>
  </si>
  <si>
    <t>1070/5222</t>
  </si>
  <si>
    <t>Diakonie Broumov soc.družstvo</t>
  </si>
  <si>
    <t>RMV 18.5.neschválila</t>
  </si>
  <si>
    <t>RMV 18.5.2020 neschválila</t>
  </si>
  <si>
    <t>Walachia - projekt Pohádkokraj</t>
  </si>
  <si>
    <t>Neuskutečnilo se</t>
  </si>
  <si>
    <t>RMV schválila 9.3.2020, ale neuskutečnilo se</t>
  </si>
  <si>
    <t>RMV schválila 9.3. dar 10.000 Kč, ale bylo odloženo.</t>
  </si>
  <si>
    <t>Krásno Chrámečné - jezdeký den</t>
  </si>
  <si>
    <t>RMV schválila 9.3. dar 5.000 Kč, ale bylo odloženo</t>
  </si>
  <si>
    <t>RMV 9.3.2020</t>
  </si>
  <si>
    <t>Usnes. RMV/ZMV</t>
  </si>
  <si>
    <t>Tenisová akademie Mgr.Váni</t>
  </si>
  <si>
    <t>Viktorie Valendinová</t>
  </si>
  <si>
    <t>3316/5492</t>
  </si>
  <si>
    <t>Mašínův statek-památník tří odbojů</t>
  </si>
  <si>
    <t>RMV 23.3.2020</t>
  </si>
  <si>
    <t>RMV 20.01.2020</t>
  </si>
  <si>
    <t>ZMV 6.5., IX/50/20</t>
  </si>
  <si>
    <t>Státní zámek Vizovice</t>
  </si>
  <si>
    <t>ZMV 6.5., IX/51/20</t>
  </si>
  <si>
    <t>3326/5339</t>
  </si>
  <si>
    <t>Římsk. farnost - elektroinstalace</t>
  </si>
  <si>
    <t>ZMV 17.2.2020, VIII/32/20</t>
  </si>
  <si>
    <t>SK Vizovice - činnost</t>
  </si>
  <si>
    <t>ZMV 17.2.2020, VIII/33/20</t>
  </si>
  <si>
    <t>ZMV 17.2.2020, VIII/34/20</t>
  </si>
  <si>
    <t>Vizovjánek - kroje a krbce</t>
  </si>
  <si>
    <t>ZMV 17.2.2020, VIII/35/20</t>
  </si>
  <si>
    <t xml:space="preserve"> mimořádná dotace</t>
  </si>
  <si>
    <t xml:space="preserve">  jednorázový dar</t>
  </si>
  <si>
    <t>Vizovjánek - letenky Mexiko</t>
  </si>
  <si>
    <t>ZMV 17.2.2020, VIII/36/20</t>
  </si>
  <si>
    <t>ZMV 17.2.2020, VIII/37/20</t>
  </si>
  <si>
    <t>Nemocnice MB - sprchový vozík</t>
  </si>
  <si>
    <t>ZMV 17.2.2020, VIII/39/2020</t>
  </si>
  <si>
    <t>SDH Chrastěšov - činnost</t>
  </si>
  <si>
    <t>ZMV 6.5.2020, IX/48+49/20</t>
  </si>
  <si>
    <t>ZMV 29.6.2020, X/76+77/20</t>
  </si>
  <si>
    <t>Sociální služby pro zdr.post.-Fryšták</t>
  </si>
  <si>
    <t>ABAPO s.r.o. - osobní asistence</t>
  </si>
  <si>
    <t>Centrum služeb a podpory Zlín ops</t>
  </si>
  <si>
    <t>Podané ruce o.p.s. (dříve ONYX)</t>
  </si>
  <si>
    <t>Naděje (Vítek)-pobočka Vizovice</t>
  </si>
  <si>
    <t>Finanční podpora schválená a vyplacená městem Vizovice v roce 2020 - stav k 31.12.2020</t>
  </si>
  <si>
    <t>4378/5213</t>
  </si>
  <si>
    <t>4356/5221</t>
  </si>
  <si>
    <t>vrácena na účet města</t>
  </si>
  <si>
    <t>RC auta Vizovice z.s.</t>
  </si>
  <si>
    <t>KČT - pořádání festivalu</t>
  </si>
  <si>
    <t>RMV 17.07.2020,35/210/20</t>
  </si>
  <si>
    <t>Sdružení měst a obcí VM</t>
  </si>
  <si>
    <t>fakturace</t>
  </si>
  <si>
    <t>Stanislav Migdal - kniha</t>
  </si>
  <si>
    <t>RMV 16.12.2020</t>
  </si>
  <si>
    <t xml:space="preserve"> ---</t>
  </si>
  <si>
    <t>Pomoc podnikatelům - COVID</t>
  </si>
  <si>
    <t>DOTEK, o.p.s.</t>
  </si>
  <si>
    <t>Martin Vlček - Kozí farma</t>
  </si>
  <si>
    <t>5213/5492</t>
  </si>
  <si>
    <t>Martin Slavík - HAWAI bar</t>
  </si>
  <si>
    <t>Soňa Matějková - Sokolovna</t>
  </si>
  <si>
    <t>5213/5212</t>
  </si>
  <si>
    <t>ZMV 29.6. 20- X/73/20</t>
  </si>
  <si>
    <t>ZMV 16.12.2020 - XV/130/2020</t>
  </si>
  <si>
    <t>ZMV 16.12.2020 - XV/131/2020</t>
  </si>
  <si>
    <t>ZMV 16.12.2020 - XV/132/2020</t>
  </si>
  <si>
    <t xml:space="preserve"> -  finanční podpora podnikatelům - období nouzového stavu (COVID)</t>
  </si>
  <si>
    <t xml:space="preserve"> -  podpora poskytování sociálních a obdobných služeb </t>
  </si>
  <si>
    <t xml:space="preserve"> - kulturní památky (Farnost, Janův hrad, státní zámek Vizovice)</t>
  </si>
  <si>
    <t>* programová dotace - sociální oblast</t>
  </si>
  <si>
    <t>RMV 17.7.2020 -35/210/2020</t>
  </si>
  <si>
    <t>nekonalo se</t>
  </si>
  <si>
    <t>RMV 31.8.2020</t>
  </si>
  <si>
    <t>finanční dary</t>
  </si>
  <si>
    <t>SK Vizovice - nákup sekačky</t>
  </si>
  <si>
    <t>projednáno 16.12.2020</t>
  </si>
  <si>
    <t>odloženo</t>
  </si>
  <si>
    <t xml:space="preserve">Druh finanční </t>
  </si>
  <si>
    <t>podpory</t>
  </si>
  <si>
    <t>vyúčtování:</t>
  </si>
  <si>
    <t>MRC Beruška</t>
  </si>
  <si>
    <r>
      <t xml:space="preserve">MRC Beruška - </t>
    </r>
    <r>
      <rPr>
        <sz val="8"/>
        <rFont val="Arial CE"/>
        <charset val="238"/>
      </rPr>
      <t>provozní příspěvek</t>
    </r>
  </si>
  <si>
    <t xml:space="preserve"> 28.12.2020</t>
  </si>
  <si>
    <t xml:space="preserve">dotace </t>
  </si>
  <si>
    <t>Zpracovala:   Ing. Eva Kubíčková, 20.01.2021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</si>
</sst>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8"/>
      <name val="Calibri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sz val="14"/>
      <name val="Arial CE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5"/>
      <name val="Arial"/>
      <family val="2"/>
      <charset val="238"/>
    </font>
    <font>
      <b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 CE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 CE"/>
      <charset val="238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36">
    <xf numFmtId="0" fontId="0" fillId="0" borderId="0" xfId="0"/>
    <xf numFmtId="0" fontId="1" fillId="0" borderId="0" xfId="1"/>
    <xf numFmtId="0" fontId="1" fillId="0" borderId="2" xfId="1" applyBorder="1"/>
    <xf numFmtId="0" fontId="1" fillId="0" borderId="6" xfId="1" applyBorder="1"/>
    <xf numFmtId="3" fontId="1" fillId="0" borderId="12" xfId="1" applyNumberFormat="1" applyBorder="1"/>
    <xf numFmtId="3" fontId="1" fillId="0" borderId="14" xfId="1" applyNumberFormat="1" applyBorder="1"/>
    <xf numFmtId="0" fontId="3" fillId="0" borderId="6" xfId="1" applyFont="1" applyBorder="1"/>
    <xf numFmtId="0" fontId="3" fillId="0" borderId="15" xfId="1" applyFont="1" applyBorder="1"/>
    <xf numFmtId="0" fontId="3" fillId="0" borderId="0" xfId="1" applyFont="1" applyBorder="1"/>
    <xf numFmtId="0" fontId="5" fillId="0" borderId="19" xfId="1" applyFont="1" applyBorder="1"/>
    <xf numFmtId="0" fontId="5" fillId="0" borderId="19" xfId="1" applyFont="1" applyBorder="1" applyAlignment="1">
      <alignment horizontal="left"/>
    </xf>
    <xf numFmtId="0" fontId="5" fillId="0" borderId="16" xfId="1" applyFont="1" applyBorder="1" applyAlignment="1">
      <alignment horizontal="left"/>
    </xf>
    <xf numFmtId="0" fontId="1" fillId="0" borderId="15" xfId="1" applyBorder="1"/>
    <xf numFmtId="3" fontId="1" fillId="0" borderId="14" xfId="1" applyNumberFormat="1" applyBorder="1" applyAlignment="1">
      <alignment horizontal="right"/>
    </xf>
    <xf numFmtId="0" fontId="2" fillId="0" borderId="1" xfId="1" applyFont="1" applyBorder="1"/>
    <xf numFmtId="0" fontId="2" fillId="0" borderId="2" xfId="1" applyFont="1" applyBorder="1" applyAlignment="1">
      <alignment horizontal="right"/>
    </xf>
    <xf numFmtId="0" fontId="1" fillId="0" borderId="15" xfId="1" applyFont="1" applyFill="1" applyBorder="1"/>
    <xf numFmtId="0" fontId="1" fillId="0" borderId="0" xfId="1" applyFont="1" applyFill="1" applyBorder="1" applyAlignment="1">
      <alignment horizontal="right"/>
    </xf>
    <xf numFmtId="0" fontId="5" fillId="0" borderId="0" xfId="1" applyFont="1" applyBorder="1"/>
    <xf numFmtId="3" fontId="3" fillId="0" borderId="0" xfId="1" applyNumberFormat="1" applyFont="1" applyBorder="1"/>
    <xf numFmtId="3" fontId="6" fillId="0" borderId="0" xfId="1" applyNumberFormat="1" applyFont="1" applyBorder="1"/>
    <xf numFmtId="0" fontId="2" fillId="0" borderId="6" xfId="1" applyFont="1" applyFill="1" applyBorder="1"/>
    <xf numFmtId="0" fontId="3" fillId="0" borderId="1" xfId="1" applyFont="1" applyBorder="1"/>
    <xf numFmtId="0" fontId="5" fillId="0" borderId="15" xfId="1" applyFont="1" applyBorder="1"/>
    <xf numFmtId="0" fontId="5" fillId="0" borderId="6" xfId="1" applyFont="1" applyBorder="1"/>
    <xf numFmtId="0" fontId="1" fillId="0" borderId="23" xfId="1" applyFont="1" applyBorder="1" applyAlignment="1">
      <alignment horizontal="right"/>
    </xf>
    <xf numFmtId="0" fontId="1" fillId="0" borderId="19" xfId="1" applyFont="1" applyBorder="1" applyAlignment="1">
      <alignment horizontal="right"/>
    </xf>
    <xf numFmtId="0" fontId="9" fillId="0" borderId="18" xfId="1" applyFont="1" applyBorder="1"/>
    <xf numFmtId="4" fontId="9" fillId="0" borderId="13" xfId="1" applyNumberFormat="1" applyFont="1" applyBorder="1"/>
    <xf numFmtId="0" fontId="5" fillId="0" borderId="31" xfId="1" applyFont="1" applyBorder="1"/>
    <xf numFmtId="0" fontId="2" fillId="0" borderId="2" xfId="1" applyFont="1" applyBorder="1"/>
    <xf numFmtId="0" fontId="5" fillId="0" borderId="4" xfId="1" applyFont="1" applyFill="1" applyBorder="1"/>
    <xf numFmtId="0" fontId="9" fillId="0" borderId="8" xfId="1" applyFont="1" applyBorder="1"/>
    <xf numFmtId="0" fontId="1" fillId="0" borderId="0" xfId="1" applyFont="1" applyFill="1" applyBorder="1"/>
    <xf numFmtId="0" fontId="1" fillId="0" borderId="34" xfId="1" applyFont="1" applyBorder="1" applyAlignment="1">
      <alignment horizontal="right"/>
    </xf>
    <xf numFmtId="0" fontId="1" fillId="0" borderId="35" xfId="1" applyFont="1" applyBorder="1" applyAlignment="1">
      <alignment horizontal="right"/>
    </xf>
    <xf numFmtId="0" fontId="9" fillId="0" borderId="0" xfId="1" applyFont="1" applyBorder="1"/>
    <xf numFmtId="0" fontId="1" fillId="0" borderId="33" xfId="1" applyFont="1" applyFill="1" applyBorder="1"/>
    <xf numFmtId="0" fontId="1" fillId="0" borderId="19" xfId="1" applyFont="1" applyFill="1" applyBorder="1" applyAlignment="1">
      <alignment horizontal="right"/>
    </xf>
    <xf numFmtId="3" fontId="1" fillId="0" borderId="12" xfId="1" applyNumberFormat="1" applyFont="1" applyFill="1" applyBorder="1"/>
    <xf numFmtId="0" fontId="1" fillId="0" borderId="20" xfId="1" applyFont="1" applyFill="1" applyBorder="1" applyAlignment="1">
      <alignment horizontal="right"/>
    </xf>
    <xf numFmtId="0" fontId="1" fillId="0" borderId="31" xfId="1" applyFont="1" applyFill="1" applyBorder="1"/>
    <xf numFmtId="0" fontId="1" fillId="0" borderId="12" xfId="1" applyFont="1" applyFill="1" applyBorder="1"/>
    <xf numFmtId="0" fontId="5" fillId="0" borderId="0" xfId="1" applyFont="1" applyBorder="1" applyAlignment="1">
      <alignment horizontal="left"/>
    </xf>
    <xf numFmtId="0" fontId="5" fillId="0" borderId="17" xfId="1" applyFont="1" applyBorder="1"/>
    <xf numFmtId="0" fontId="1" fillId="0" borderId="14" xfId="1" applyFont="1" applyFill="1" applyBorder="1"/>
    <xf numFmtId="0" fontId="1" fillId="0" borderId="2" xfId="1" applyFont="1" applyFill="1" applyBorder="1"/>
    <xf numFmtId="0" fontId="1" fillId="0" borderId="7" xfId="1" applyFont="1" applyFill="1" applyBorder="1"/>
    <xf numFmtId="0" fontId="2" fillId="0" borderId="1" xfId="1" applyFont="1" applyFill="1" applyBorder="1"/>
    <xf numFmtId="0" fontId="11" fillId="0" borderId="0" xfId="1" applyFont="1" applyBorder="1"/>
    <xf numFmtId="0" fontId="5" fillId="0" borderId="0" xfId="1" applyFont="1" applyFill="1" applyBorder="1"/>
    <xf numFmtId="3" fontId="11" fillId="0" borderId="0" xfId="1" applyNumberFormat="1" applyFont="1" applyFill="1" applyBorder="1"/>
    <xf numFmtId="0" fontId="10" fillId="0" borderId="0" xfId="0" applyFont="1" applyBorder="1"/>
    <xf numFmtId="3" fontId="5" fillId="0" borderId="0" xfId="1" applyNumberFormat="1" applyFont="1" applyBorder="1" applyAlignment="1">
      <alignment horizontal="right"/>
    </xf>
    <xf numFmtId="0" fontId="0" fillId="0" borderId="0" xfId="0" applyBorder="1"/>
    <xf numFmtId="0" fontId="1" fillId="0" borderId="35" xfId="1" applyFont="1" applyFill="1" applyBorder="1" applyAlignment="1">
      <alignment horizontal="right"/>
    </xf>
    <xf numFmtId="3" fontId="1" fillId="0" borderId="0" xfId="1" applyNumberFormat="1" applyFont="1" applyFill="1" applyBorder="1"/>
    <xf numFmtId="0" fontId="2" fillId="0" borderId="0" xfId="1" applyFont="1" applyFill="1" applyBorder="1"/>
    <xf numFmtId="0" fontId="13" fillId="0" borderId="0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5" fillId="0" borderId="20" xfId="1" applyNumberFormat="1" applyFont="1" applyBorder="1" applyAlignment="1">
      <alignment horizontal="right"/>
    </xf>
    <xf numFmtId="0" fontId="5" fillId="0" borderId="21" xfId="1" applyFont="1" applyBorder="1"/>
    <xf numFmtId="0" fontId="5" fillId="0" borderId="18" xfId="1" applyFont="1" applyBorder="1"/>
    <xf numFmtId="0" fontId="5" fillId="0" borderId="39" xfId="1" applyFont="1" applyBorder="1" applyAlignment="1">
      <alignment horizontal="left"/>
    </xf>
    <xf numFmtId="0" fontId="9" fillId="0" borderId="36" xfId="1" applyFont="1" applyBorder="1"/>
    <xf numFmtId="3" fontId="1" fillId="0" borderId="35" xfId="1" applyNumberFormat="1" applyFont="1" applyFill="1" applyBorder="1"/>
    <xf numFmtId="3" fontId="0" fillId="0" borderId="0" xfId="0" applyNumberFormat="1"/>
    <xf numFmtId="0" fontId="1" fillId="0" borderId="34" xfId="1" applyFont="1" applyFill="1" applyBorder="1" applyAlignment="1">
      <alignment horizontal="right"/>
    </xf>
    <xf numFmtId="3" fontId="5" fillId="0" borderId="33" xfId="1" applyNumberFormat="1" applyFont="1" applyBorder="1" applyAlignment="1">
      <alignment horizontal="right"/>
    </xf>
    <xf numFmtId="0" fontId="11" fillId="0" borderId="6" xfId="1" applyFont="1" applyBorder="1"/>
    <xf numFmtId="0" fontId="10" fillId="0" borderId="0" xfId="0" applyFont="1"/>
    <xf numFmtId="0" fontId="4" fillId="3" borderId="0" xfId="1" applyFont="1" applyFill="1" applyBorder="1"/>
    <xf numFmtId="0" fontId="5" fillId="3" borderId="0" xfId="1" applyFont="1" applyFill="1" applyBorder="1"/>
    <xf numFmtId="3" fontId="4" fillId="3" borderId="0" xfId="1" applyNumberFormat="1" applyFont="1" applyFill="1" applyBorder="1"/>
    <xf numFmtId="3" fontId="11" fillId="3" borderId="0" xfId="1" applyNumberFormat="1" applyFont="1" applyFill="1" applyBorder="1"/>
    <xf numFmtId="0" fontId="0" fillId="0" borderId="48" xfId="0" applyBorder="1"/>
    <xf numFmtId="0" fontId="1" fillId="0" borderId="7" xfId="1" applyBorder="1"/>
    <xf numFmtId="0" fontId="2" fillId="0" borderId="30" xfId="1" applyFont="1" applyBorder="1"/>
    <xf numFmtId="14" fontId="0" fillId="0" borderId="50" xfId="0" applyNumberFormat="1" applyBorder="1"/>
    <xf numFmtId="14" fontId="5" fillId="0" borderId="50" xfId="1" applyNumberFormat="1" applyFont="1" applyFill="1" applyBorder="1" applyAlignment="1">
      <alignment horizontal="right"/>
    </xf>
    <xf numFmtId="14" fontId="0" fillId="0" borderId="51" xfId="0" applyNumberFormat="1" applyBorder="1"/>
    <xf numFmtId="3" fontId="8" fillId="0" borderId="18" xfId="1" applyNumberFormat="1" applyFont="1" applyBorder="1"/>
    <xf numFmtId="14" fontId="5" fillId="0" borderId="51" xfId="1" applyNumberFormat="1" applyFont="1" applyFill="1" applyBorder="1" applyAlignment="1">
      <alignment horizontal="right"/>
    </xf>
    <xf numFmtId="3" fontId="5" fillId="0" borderId="12" xfId="1" applyNumberFormat="1" applyFont="1" applyBorder="1" applyAlignment="1">
      <alignment horizontal="right"/>
    </xf>
    <xf numFmtId="0" fontId="5" fillId="0" borderId="34" xfId="1" applyFont="1" applyBorder="1" applyAlignment="1">
      <alignment horizontal="left"/>
    </xf>
    <xf numFmtId="3" fontId="5" fillId="0" borderId="37" xfId="1" applyNumberFormat="1" applyFont="1" applyBorder="1" applyAlignment="1">
      <alignment horizontal="right"/>
    </xf>
    <xf numFmtId="0" fontId="9" fillId="0" borderId="53" xfId="1" applyFont="1" applyBorder="1"/>
    <xf numFmtId="0" fontId="14" fillId="0" borderId="0" xfId="0" applyFont="1"/>
    <xf numFmtId="0" fontId="9" fillId="0" borderId="6" xfId="1" applyFont="1" applyBorder="1"/>
    <xf numFmtId="3" fontId="1" fillId="0" borderId="31" xfId="1" applyNumberFormat="1" applyBorder="1"/>
    <xf numFmtId="0" fontId="1" fillId="0" borderId="7" xfId="1" applyFont="1" applyBorder="1"/>
    <xf numFmtId="0" fontId="0" fillId="0" borderId="31" xfId="0" applyBorder="1"/>
    <xf numFmtId="0" fontId="1" fillId="0" borderId="20" xfId="1" applyFont="1" applyBorder="1"/>
    <xf numFmtId="14" fontId="0" fillId="3" borderId="12" xfId="0" applyNumberFormat="1" applyFill="1" applyBorder="1"/>
    <xf numFmtId="0" fontId="0" fillId="0" borderId="12" xfId="0" applyBorder="1"/>
    <xf numFmtId="14" fontId="0" fillId="0" borderId="12" xfId="0" applyNumberFormat="1" applyBorder="1"/>
    <xf numFmtId="0" fontId="0" fillId="0" borderId="14" xfId="0" applyBorder="1"/>
    <xf numFmtId="0" fontId="1" fillId="0" borderId="55" xfId="1" applyFont="1" applyFill="1" applyBorder="1" applyAlignment="1">
      <alignment horizontal="right"/>
    </xf>
    <xf numFmtId="0" fontId="1" fillId="0" borderId="55" xfId="1" applyBorder="1" applyAlignment="1">
      <alignment horizontal="right"/>
    </xf>
    <xf numFmtId="0" fontId="1" fillId="0" borderId="39" xfId="1" applyFill="1" applyBorder="1" applyAlignment="1">
      <alignment horizontal="right"/>
    </xf>
    <xf numFmtId="0" fontId="1" fillId="0" borderId="6" xfId="1" applyFill="1" applyBorder="1" applyAlignment="1">
      <alignment horizontal="right"/>
    </xf>
    <xf numFmtId="0" fontId="5" fillId="3" borderId="37" xfId="1" applyFont="1" applyFill="1" applyBorder="1"/>
    <xf numFmtId="0" fontId="5" fillId="3" borderId="20" xfId="1" applyFont="1" applyFill="1" applyBorder="1"/>
    <xf numFmtId="0" fontId="1" fillId="3" borderId="0" xfId="1" applyFont="1" applyFill="1" applyBorder="1"/>
    <xf numFmtId="0" fontId="1" fillId="3" borderId="22" xfId="1" applyFont="1" applyFill="1" applyBorder="1"/>
    <xf numFmtId="0" fontId="2" fillId="0" borderId="7" xfId="1" applyFont="1" applyFill="1" applyBorder="1" applyAlignment="1">
      <alignment horizontal="right"/>
    </xf>
    <xf numFmtId="0" fontId="1" fillId="0" borderId="10" xfId="1" applyFont="1" applyFill="1" applyBorder="1"/>
    <xf numFmtId="0" fontId="1" fillId="0" borderId="9" xfId="1" applyFont="1" applyFill="1" applyBorder="1" applyAlignment="1">
      <alignment horizontal="right"/>
    </xf>
    <xf numFmtId="3" fontId="1" fillId="0" borderId="10" xfId="1" applyNumberFormat="1" applyFont="1" applyFill="1" applyBorder="1"/>
    <xf numFmtId="0" fontId="1" fillId="0" borderId="11" xfId="1" applyFont="1" applyFill="1" applyBorder="1" applyAlignment="1">
      <alignment horizontal="right"/>
    </xf>
    <xf numFmtId="14" fontId="0" fillId="3" borderId="51" xfId="0" applyNumberFormat="1" applyFill="1" applyBorder="1"/>
    <xf numFmtId="0" fontId="0" fillId="0" borderId="33" xfId="0" applyBorder="1"/>
    <xf numFmtId="3" fontId="1" fillId="0" borderId="37" xfId="1" applyNumberFormat="1" applyFont="1" applyBorder="1"/>
    <xf numFmtId="3" fontId="15" fillId="3" borderId="0" xfId="1" applyNumberFormat="1" applyFont="1" applyFill="1" applyBorder="1"/>
    <xf numFmtId="0" fontId="5" fillId="0" borderId="16" xfId="1" applyFont="1" applyBorder="1"/>
    <xf numFmtId="3" fontId="5" fillId="0" borderId="17" xfId="1" applyNumberFormat="1" applyFont="1" applyBorder="1" applyAlignment="1">
      <alignment horizontal="right"/>
    </xf>
    <xf numFmtId="0" fontId="4" fillId="0" borderId="15" xfId="1" applyFont="1" applyBorder="1"/>
    <xf numFmtId="0" fontId="9" fillId="0" borderId="40" xfId="1" applyFont="1" applyBorder="1"/>
    <xf numFmtId="14" fontId="0" fillId="0" borderId="33" xfId="0" applyNumberFormat="1" applyBorder="1"/>
    <xf numFmtId="14" fontId="0" fillId="0" borderId="0" xfId="0" applyNumberFormat="1"/>
    <xf numFmtId="3" fontId="16" fillId="0" borderId="46" xfId="1" applyNumberFormat="1" applyFont="1" applyFill="1" applyBorder="1"/>
    <xf numFmtId="3" fontId="16" fillId="0" borderId="56" xfId="1" applyNumberFormat="1" applyFont="1" applyFill="1" applyBorder="1"/>
    <xf numFmtId="0" fontId="1" fillId="0" borderId="36" xfId="1" applyFont="1" applyBorder="1" applyAlignment="1">
      <alignment horizontal="right"/>
    </xf>
    <xf numFmtId="3" fontId="16" fillId="0" borderId="59" xfId="1" applyNumberFormat="1" applyFont="1" applyFill="1" applyBorder="1"/>
    <xf numFmtId="0" fontId="1" fillId="0" borderId="9" xfId="1" applyFont="1" applyBorder="1" applyAlignment="1">
      <alignment horizontal="right"/>
    </xf>
    <xf numFmtId="3" fontId="16" fillId="0" borderId="57" xfId="1" applyNumberFormat="1" applyFont="1" applyFill="1" applyBorder="1"/>
    <xf numFmtId="3" fontId="17" fillId="0" borderId="42" xfId="1" applyNumberFormat="1" applyFont="1" applyFill="1" applyBorder="1" applyAlignment="1">
      <alignment horizontal="right"/>
    </xf>
    <xf numFmtId="3" fontId="16" fillId="0" borderId="44" xfId="1" applyNumberFormat="1" applyFont="1" applyFill="1" applyBorder="1"/>
    <xf numFmtId="3" fontId="16" fillId="0" borderId="60" xfId="1" applyNumberFormat="1" applyFont="1" applyFill="1" applyBorder="1"/>
    <xf numFmtId="3" fontId="17" fillId="0" borderId="46" xfId="1" applyNumberFormat="1" applyFont="1" applyFill="1" applyBorder="1" applyAlignment="1">
      <alignment horizontal="right"/>
    </xf>
    <xf numFmtId="3" fontId="16" fillId="0" borderId="45" xfId="1" applyNumberFormat="1" applyFont="1" applyFill="1" applyBorder="1"/>
    <xf numFmtId="0" fontId="5" fillId="0" borderId="12" xfId="1" applyFont="1" applyBorder="1"/>
    <xf numFmtId="0" fontId="1" fillId="0" borderId="12" xfId="1" applyFont="1" applyBorder="1"/>
    <xf numFmtId="0" fontId="0" fillId="3" borderId="0" xfId="0" applyFill="1"/>
    <xf numFmtId="0" fontId="2" fillId="3" borderId="0" xfId="1" applyFont="1" applyFill="1" applyBorder="1"/>
    <xf numFmtId="3" fontId="2" fillId="3" borderId="0" xfId="1" applyNumberFormat="1" applyFont="1" applyFill="1" applyBorder="1"/>
    <xf numFmtId="3" fontId="4" fillId="0" borderId="0" xfId="1" applyNumberFormat="1" applyFont="1" applyBorder="1"/>
    <xf numFmtId="3" fontId="16" fillId="0" borderId="0" xfId="1" applyNumberFormat="1" applyFont="1" applyFill="1" applyBorder="1"/>
    <xf numFmtId="0" fontId="5" fillId="0" borderId="36" xfId="1" applyFont="1" applyBorder="1"/>
    <xf numFmtId="0" fontId="0" fillId="0" borderId="4" xfId="0" applyBorder="1"/>
    <xf numFmtId="0" fontId="3" fillId="0" borderId="7" xfId="1" applyFont="1" applyBorder="1"/>
    <xf numFmtId="3" fontId="3" fillId="0" borderId="7" xfId="1" applyNumberFormat="1" applyFont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3" fontId="5" fillId="0" borderId="31" xfId="1" applyNumberFormat="1" applyFont="1" applyFill="1" applyBorder="1" applyAlignment="1">
      <alignment horizontal="left"/>
    </xf>
    <xf numFmtId="14" fontId="0" fillId="3" borderId="33" xfId="0" applyNumberFormat="1" applyFill="1" applyBorder="1"/>
    <xf numFmtId="3" fontId="1" fillId="0" borderId="33" xfId="1" applyNumberFormat="1" applyFont="1" applyFill="1" applyBorder="1"/>
    <xf numFmtId="0" fontId="1" fillId="0" borderId="37" xfId="1" applyFont="1" applyFill="1" applyBorder="1" applyAlignment="1">
      <alignment horizontal="right"/>
    </xf>
    <xf numFmtId="0" fontId="2" fillId="0" borderId="2" xfId="1" applyFont="1" applyFill="1" applyBorder="1" applyAlignment="1">
      <alignment horizontal="right"/>
    </xf>
    <xf numFmtId="0" fontId="2" fillId="0" borderId="7" xfId="1" applyFont="1" applyFill="1" applyBorder="1"/>
    <xf numFmtId="3" fontId="2" fillId="0" borderId="7" xfId="1" applyNumberFormat="1" applyFont="1" applyFill="1" applyBorder="1" applyAlignment="1">
      <alignment horizontal="right"/>
    </xf>
    <xf numFmtId="0" fontId="2" fillId="0" borderId="2" xfId="1" applyFont="1" applyBorder="1" applyAlignment="1">
      <alignment horizontal="left"/>
    </xf>
    <xf numFmtId="3" fontId="2" fillId="0" borderId="2" xfId="1" applyNumberFormat="1" applyFont="1" applyBorder="1" applyAlignment="1">
      <alignment horizontal="right"/>
    </xf>
    <xf numFmtId="3" fontId="8" fillId="0" borderId="40" xfId="1" applyNumberFormat="1" applyFont="1" applyBorder="1"/>
    <xf numFmtId="0" fontId="0" fillId="3" borderId="33" xfId="0" applyFill="1" applyBorder="1"/>
    <xf numFmtId="3" fontId="2" fillId="0" borderId="4" xfId="1" applyNumberFormat="1" applyFont="1" applyFill="1" applyBorder="1" applyAlignment="1">
      <alignment horizontal="right"/>
    </xf>
    <xf numFmtId="3" fontId="16" fillId="0" borderId="61" xfId="1" applyNumberFormat="1" applyFont="1" applyFill="1" applyBorder="1"/>
    <xf numFmtId="0" fontId="2" fillId="0" borderId="28" xfId="1" applyFont="1" applyFill="1" applyBorder="1" applyAlignment="1">
      <alignment horizontal="right"/>
    </xf>
    <xf numFmtId="3" fontId="2" fillId="0" borderId="28" xfId="1" applyNumberFormat="1" applyFont="1" applyFill="1" applyBorder="1"/>
    <xf numFmtId="0" fontId="0" fillId="0" borderId="27" xfId="0" applyBorder="1"/>
    <xf numFmtId="3" fontId="16" fillId="0" borderId="41" xfId="1" applyNumberFormat="1" applyFont="1" applyFill="1" applyBorder="1"/>
    <xf numFmtId="0" fontId="2" fillId="0" borderId="30" xfId="1" applyFont="1" applyFill="1" applyBorder="1"/>
    <xf numFmtId="3" fontId="2" fillId="0" borderId="28" xfId="1" applyNumberFormat="1" applyFont="1" applyFill="1" applyBorder="1" applyAlignment="1">
      <alignment horizontal="right"/>
    </xf>
    <xf numFmtId="0" fontId="18" fillId="0" borderId="0" xfId="1" applyFont="1"/>
    <xf numFmtId="3" fontId="5" fillId="0" borderId="0" xfId="1" applyNumberFormat="1" applyFont="1" applyFill="1" applyBorder="1"/>
    <xf numFmtId="0" fontId="0" fillId="0" borderId="17" xfId="0" applyBorder="1"/>
    <xf numFmtId="3" fontId="2" fillId="0" borderId="2" xfId="1" applyNumberFormat="1" applyFont="1" applyFill="1" applyBorder="1"/>
    <xf numFmtId="3" fontId="2" fillId="0" borderId="19" xfId="1" applyNumberFormat="1" applyFont="1" applyFill="1" applyBorder="1"/>
    <xf numFmtId="0" fontId="9" fillId="0" borderId="38" xfId="1" applyFont="1" applyBorder="1"/>
    <xf numFmtId="3" fontId="1" fillId="0" borderId="7" xfId="1" applyNumberFormat="1" applyFont="1" applyFill="1" applyBorder="1"/>
    <xf numFmtId="14" fontId="0" fillId="0" borderId="31" xfId="0" applyNumberFormat="1" applyBorder="1"/>
    <xf numFmtId="0" fontId="1" fillId="0" borderId="6" xfId="1" applyFont="1" applyFill="1" applyBorder="1" applyAlignment="1">
      <alignment horizontal="right"/>
    </xf>
    <xf numFmtId="0" fontId="5" fillId="0" borderId="33" xfId="1" applyFont="1" applyFill="1" applyBorder="1"/>
    <xf numFmtId="0" fontId="8" fillId="0" borderId="36" xfId="1" applyFont="1" applyBorder="1" applyAlignment="1">
      <alignment horizontal="left"/>
    </xf>
    <xf numFmtId="0" fontId="5" fillId="0" borderId="58" xfId="1" applyFont="1" applyBorder="1" applyAlignment="1">
      <alignment horizontal="left"/>
    </xf>
    <xf numFmtId="3" fontId="17" fillId="0" borderId="64" xfId="1" applyNumberFormat="1" applyFont="1" applyFill="1" applyBorder="1" applyAlignment="1">
      <alignment horizontal="right"/>
    </xf>
    <xf numFmtId="0" fontId="1" fillId="0" borderId="34" xfId="1" applyFont="1" applyBorder="1" applyAlignment="1">
      <alignment horizontal="left"/>
    </xf>
    <xf numFmtId="0" fontId="1" fillId="0" borderId="36" xfId="1" applyFont="1" applyBorder="1" applyAlignment="1">
      <alignment horizontal="left"/>
    </xf>
    <xf numFmtId="3" fontId="5" fillId="0" borderId="5" xfId="1" applyNumberFormat="1" applyFont="1" applyBorder="1" applyAlignment="1">
      <alignment horizontal="right"/>
    </xf>
    <xf numFmtId="0" fontId="5" fillId="0" borderId="9" xfId="1" applyFont="1" applyBorder="1"/>
    <xf numFmtId="0" fontId="1" fillId="0" borderId="37" xfId="1" applyFont="1" applyFill="1" applyBorder="1"/>
    <xf numFmtId="0" fontId="1" fillId="0" borderId="4" xfId="1" applyFont="1" applyFill="1" applyBorder="1"/>
    <xf numFmtId="0" fontId="0" fillId="0" borderId="24" xfId="0" applyBorder="1"/>
    <xf numFmtId="14" fontId="0" fillId="0" borderId="27" xfId="0" applyNumberFormat="1" applyBorder="1"/>
    <xf numFmtId="0" fontId="3" fillId="0" borderId="4" xfId="1" applyFont="1" applyBorder="1"/>
    <xf numFmtId="0" fontId="9" fillId="0" borderId="62" xfId="1" applyFont="1" applyBorder="1"/>
    <xf numFmtId="0" fontId="5" fillId="0" borderId="63" xfId="1" applyFont="1" applyBorder="1"/>
    <xf numFmtId="0" fontId="5" fillId="0" borderId="32" xfId="1" applyFont="1" applyBorder="1" applyAlignment="1">
      <alignment horizontal="left"/>
    </xf>
    <xf numFmtId="3" fontId="17" fillId="0" borderId="43" xfId="1" applyNumberFormat="1" applyFont="1" applyFill="1" applyBorder="1" applyAlignment="1">
      <alignment horizontal="right"/>
    </xf>
    <xf numFmtId="14" fontId="0" fillId="0" borderId="65" xfId="0" applyNumberFormat="1" applyBorder="1"/>
    <xf numFmtId="0" fontId="5" fillId="3" borderId="7" xfId="1" applyFont="1" applyFill="1" applyBorder="1"/>
    <xf numFmtId="0" fontId="1" fillId="0" borderId="35" xfId="1" applyFont="1" applyBorder="1"/>
    <xf numFmtId="3" fontId="1" fillId="0" borderId="31" xfId="1" applyNumberFormat="1" applyBorder="1" applyAlignment="1">
      <alignment horizontal="right"/>
    </xf>
    <xf numFmtId="3" fontId="2" fillId="0" borderId="14" xfId="1" applyNumberFormat="1" applyFont="1" applyBorder="1"/>
    <xf numFmtId="3" fontId="19" fillId="0" borderId="56" xfId="1" applyNumberFormat="1" applyFont="1" applyFill="1" applyBorder="1"/>
    <xf numFmtId="3" fontId="2" fillId="0" borderId="31" xfId="1" applyNumberFormat="1" applyFont="1" applyBorder="1"/>
    <xf numFmtId="0" fontId="2" fillId="0" borderId="6" xfId="1" applyFont="1" applyFill="1" applyBorder="1" applyAlignment="1">
      <alignment horizontal="right"/>
    </xf>
    <xf numFmtId="3" fontId="19" fillId="0" borderId="60" xfId="1" applyNumberFormat="1" applyFont="1" applyFill="1" applyBorder="1"/>
    <xf numFmtId="3" fontId="11" fillId="0" borderId="66" xfId="1" applyNumberFormat="1" applyFont="1" applyBorder="1"/>
    <xf numFmtId="3" fontId="1" fillId="0" borderId="11" xfId="1" applyNumberFormat="1" applyFont="1" applyBorder="1"/>
    <xf numFmtId="0" fontId="1" fillId="0" borderId="8" xfId="1" applyFont="1" applyBorder="1" applyAlignment="1">
      <alignment horizontal="right"/>
    </xf>
    <xf numFmtId="0" fontId="0" fillId="0" borderId="10" xfId="0" applyBorder="1"/>
    <xf numFmtId="3" fontId="1" fillId="0" borderId="31" xfId="1" applyNumberFormat="1" applyFont="1" applyBorder="1"/>
    <xf numFmtId="0" fontId="1" fillId="0" borderId="7" xfId="1" applyFont="1" applyBorder="1" applyAlignment="1">
      <alignment horizontal="right"/>
    </xf>
    <xf numFmtId="14" fontId="0" fillId="0" borderId="10" xfId="0" applyNumberFormat="1" applyBorder="1"/>
    <xf numFmtId="3" fontId="1" fillId="0" borderId="10" xfId="1" applyNumberFormat="1" applyFont="1" applyBorder="1"/>
    <xf numFmtId="0" fontId="1" fillId="0" borderId="11" xfId="1" applyFont="1" applyBorder="1" applyAlignment="1">
      <alignment horizontal="right"/>
    </xf>
    <xf numFmtId="0" fontId="1" fillId="0" borderId="27" xfId="1" applyFont="1" applyFill="1" applyBorder="1"/>
    <xf numFmtId="0" fontId="1" fillId="0" borderId="26" xfId="1" applyFont="1" applyBorder="1" applyAlignment="1">
      <alignment horizontal="right"/>
    </xf>
    <xf numFmtId="3" fontId="16" fillId="0" borderId="67" xfId="1" applyNumberFormat="1" applyFont="1" applyFill="1" applyBorder="1"/>
    <xf numFmtId="14" fontId="0" fillId="3" borderId="27" xfId="0" applyNumberFormat="1" applyFill="1" applyBorder="1"/>
    <xf numFmtId="3" fontId="1" fillId="0" borderId="28" xfId="1" applyNumberFormat="1" applyFont="1" applyBorder="1"/>
    <xf numFmtId="0" fontId="1" fillId="0" borderId="25" xfId="1" applyFont="1" applyBorder="1" applyAlignment="1">
      <alignment horizontal="right"/>
    </xf>
    <xf numFmtId="0" fontId="1" fillId="0" borderId="30" xfId="1" applyFont="1" applyBorder="1" applyAlignment="1">
      <alignment horizontal="right"/>
    </xf>
    <xf numFmtId="3" fontId="3" fillId="0" borderId="19" xfId="1" applyNumberFormat="1" applyFont="1" applyBorder="1"/>
    <xf numFmtId="3" fontId="2" fillId="3" borderId="18" xfId="1" applyNumberFormat="1" applyFont="1" applyFill="1" applyBorder="1" applyAlignment="1">
      <alignment horizontal="right"/>
    </xf>
    <xf numFmtId="3" fontId="10" fillId="0" borderId="57" xfId="0" applyNumberFormat="1" applyFont="1" applyBorder="1"/>
    <xf numFmtId="3" fontId="4" fillId="3" borderId="18" xfId="1" applyNumberFormat="1" applyFont="1" applyFill="1" applyBorder="1"/>
    <xf numFmtId="3" fontId="4" fillId="0" borderId="13" xfId="1" applyNumberFormat="1" applyFont="1" applyBorder="1"/>
    <xf numFmtId="3" fontId="3" fillId="0" borderId="23" xfId="1" applyNumberFormat="1" applyFont="1" applyBorder="1"/>
    <xf numFmtId="3" fontId="10" fillId="0" borderId="56" xfId="0" applyNumberFormat="1" applyFont="1" applyBorder="1"/>
    <xf numFmtId="3" fontId="10" fillId="0" borderId="0" xfId="0" applyNumberFormat="1" applyFont="1" applyBorder="1"/>
    <xf numFmtId="3" fontId="5" fillId="0" borderId="10" xfId="1" applyNumberFormat="1" applyFont="1" applyBorder="1" applyAlignment="1">
      <alignment horizontal="right"/>
    </xf>
    <xf numFmtId="3" fontId="17" fillId="0" borderId="41" xfId="1" applyNumberFormat="1" applyFont="1" applyFill="1" applyBorder="1" applyAlignment="1">
      <alignment horizontal="right"/>
    </xf>
    <xf numFmtId="0" fontId="5" fillId="0" borderId="20" xfId="1" applyFont="1" applyBorder="1" applyAlignment="1">
      <alignment horizontal="left"/>
    </xf>
    <xf numFmtId="0" fontId="5" fillId="0" borderId="40" xfId="1" applyFont="1" applyBorder="1" applyAlignment="1">
      <alignment horizontal="left"/>
    </xf>
    <xf numFmtId="3" fontId="16" fillId="0" borderId="61" xfId="1" applyNumberFormat="1" applyFont="1" applyFill="1" applyBorder="1" applyAlignment="1">
      <alignment horizontal="right"/>
    </xf>
    <xf numFmtId="0" fontId="1" fillId="0" borderId="39" xfId="1" applyBorder="1" applyAlignment="1">
      <alignment horizontal="right"/>
    </xf>
    <xf numFmtId="14" fontId="0" fillId="3" borderId="31" xfId="0" applyNumberFormat="1" applyFill="1" applyBorder="1"/>
    <xf numFmtId="0" fontId="1" fillId="0" borderId="5" xfId="1" applyFont="1" applyFill="1" applyBorder="1"/>
    <xf numFmtId="0" fontId="1" fillId="0" borderId="63" xfId="1" applyFont="1" applyBorder="1" applyAlignment="1">
      <alignment horizontal="right"/>
    </xf>
    <xf numFmtId="3" fontId="1" fillId="0" borderId="5" xfId="1" applyNumberFormat="1" applyFont="1" applyBorder="1"/>
    <xf numFmtId="0" fontId="1" fillId="0" borderId="32" xfId="1" applyFont="1" applyBorder="1" applyAlignment="1">
      <alignment horizontal="right"/>
    </xf>
    <xf numFmtId="3" fontId="16" fillId="0" borderId="64" xfId="1" applyNumberFormat="1" applyFont="1" applyFill="1" applyBorder="1"/>
    <xf numFmtId="0" fontId="0" fillId="3" borderId="5" xfId="0" applyFill="1" applyBorder="1"/>
    <xf numFmtId="3" fontId="17" fillId="0" borderId="44" xfId="1" applyNumberFormat="1" applyFont="1" applyFill="1" applyBorder="1" applyAlignment="1">
      <alignment horizontal="right"/>
    </xf>
    <xf numFmtId="0" fontId="5" fillId="0" borderId="33" xfId="1" applyFont="1" applyBorder="1"/>
    <xf numFmtId="14" fontId="0" fillId="3" borderId="50" xfId="0" applyNumberFormat="1" applyFill="1" applyBorder="1"/>
    <xf numFmtId="14" fontId="0" fillId="3" borderId="10" xfId="0" applyNumberFormat="1" applyFill="1" applyBorder="1"/>
    <xf numFmtId="14" fontId="0" fillId="3" borderId="48" xfId="0" applyNumberFormat="1" applyFill="1" applyBorder="1"/>
    <xf numFmtId="14" fontId="9" fillId="0" borderId="15" xfId="1" applyNumberFormat="1" applyFont="1" applyFill="1" applyBorder="1"/>
    <xf numFmtId="0" fontId="21" fillId="0" borderId="15" xfId="1" applyFont="1" applyFill="1" applyBorder="1"/>
    <xf numFmtId="0" fontId="9" fillId="0" borderId="15" xfId="1" applyFont="1" applyBorder="1"/>
    <xf numFmtId="0" fontId="9" fillId="0" borderId="15" xfId="1" applyFont="1" applyFill="1" applyBorder="1"/>
    <xf numFmtId="0" fontId="9" fillId="0" borderId="6" xfId="1" applyFont="1" applyFill="1" applyBorder="1"/>
    <xf numFmtId="14" fontId="9" fillId="0" borderId="6" xfId="1" applyNumberFormat="1" applyFont="1" applyFill="1" applyBorder="1"/>
    <xf numFmtId="3" fontId="1" fillId="0" borderId="22" xfId="1" applyNumberFormat="1" applyFont="1" applyBorder="1"/>
    <xf numFmtId="0" fontId="1" fillId="0" borderId="13" xfId="1" applyFont="1" applyBorder="1" applyAlignment="1">
      <alignment horizontal="right"/>
    </xf>
    <xf numFmtId="14" fontId="0" fillId="0" borderId="14" xfId="0" applyNumberFormat="1" applyBorder="1"/>
    <xf numFmtId="14" fontId="8" fillId="0" borderId="15" xfId="1" applyNumberFormat="1" applyFont="1" applyBorder="1"/>
    <xf numFmtId="0" fontId="8" fillId="0" borderId="15" xfId="1" applyFont="1" applyBorder="1"/>
    <xf numFmtId="0" fontId="23" fillId="0" borderId="6" xfId="1" applyFont="1" applyBorder="1"/>
    <xf numFmtId="14" fontId="9" fillId="0" borderId="15" xfId="1" applyNumberFormat="1" applyFont="1" applyBorder="1"/>
    <xf numFmtId="14" fontId="8" fillId="0" borderId="6" xfId="1" applyNumberFormat="1" applyFont="1" applyBorder="1"/>
    <xf numFmtId="0" fontId="5" fillId="0" borderId="35" xfId="1" applyFont="1" applyBorder="1"/>
    <xf numFmtId="3" fontId="5" fillId="0" borderId="31" xfId="1" applyNumberFormat="1" applyFont="1" applyBorder="1" applyAlignment="1">
      <alignment horizontal="right"/>
    </xf>
    <xf numFmtId="0" fontId="5" fillId="0" borderId="7" xfId="1" applyFont="1" applyBorder="1"/>
    <xf numFmtId="0" fontId="9" fillId="0" borderId="58" xfId="1" applyFont="1" applyBorder="1"/>
    <xf numFmtId="14" fontId="0" fillId="3" borderId="5" xfId="0" applyNumberFormat="1" applyFill="1" applyBorder="1"/>
    <xf numFmtId="3" fontId="20" fillId="3" borderId="45" xfId="1" applyNumberFormat="1" applyFont="1" applyFill="1" applyBorder="1" applyAlignment="1">
      <alignment horizontal="right"/>
    </xf>
    <xf numFmtId="14" fontId="0" fillId="3" borderId="24" xfId="0" applyNumberFormat="1" applyFill="1" applyBorder="1"/>
    <xf numFmtId="14" fontId="1" fillId="0" borderId="15" xfId="1" applyNumberFormat="1" applyFont="1" applyFill="1" applyBorder="1"/>
    <xf numFmtId="3" fontId="8" fillId="0" borderId="66" xfId="1" applyNumberFormat="1" applyFont="1" applyBorder="1"/>
    <xf numFmtId="0" fontId="5" fillId="0" borderId="32" xfId="1" applyFont="1" applyBorder="1"/>
    <xf numFmtId="3" fontId="17" fillId="0" borderId="32" xfId="1" applyNumberFormat="1" applyFont="1" applyFill="1" applyBorder="1" applyAlignment="1">
      <alignment horizontal="right"/>
    </xf>
    <xf numFmtId="0" fontId="5" fillId="0" borderId="58" xfId="1" applyFont="1" applyBorder="1"/>
    <xf numFmtId="3" fontId="17" fillId="0" borderId="9" xfId="1" applyNumberFormat="1" applyFont="1" applyFill="1" applyBorder="1" applyAlignment="1">
      <alignment horizontal="right"/>
    </xf>
    <xf numFmtId="0" fontId="1" fillId="0" borderId="22" xfId="1" applyFont="1" applyFill="1" applyBorder="1"/>
    <xf numFmtId="0" fontId="1" fillId="0" borderId="11" xfId="1" applyFont="1" applyFill="1" applyBorder="1"/>
    <xf numFmtId="3" fontId="1" fillId="0" borderId="33" xfId="1" applyNumberFormat="1" applyFont="1" applyBorder="1"/>
    <xf numFmtId="3" fontId="1" fillId="0" borderId="12" xfId="1" applyNumberFormat="1" applyFont="1" applyBorder="1"/>
    <xf numFmtId="3" fontId="1" fillId="0" borderId="14" xfId="1" applyNumberFormat="1" applyFont="1" applyBorder="1"/>
    <xf numFmtId="0" fontId="8" fillId="0" borderId="40" xfId="1" applyFont="1" applyBorder="1" applyAlignment="1">
      <alignment horizontal="left"/>
    </xf>
    <xf numFmtId="3" fontId="17" fillId="0" borderId="59" xfId="1" applyNumberFormat="1" applyFont="1" applyFill="1" applyBorder="1" applyAlignment="1">
      <alignment horizontal="right"/>
    </xf>
    <xf numFmtId="14" fontId="5" fillId="3" borderId="51" xfId="1" applyNumberFormat="1" applyFont="1" applyFill="1" applyBorder="1" applyAlignment="1">
      <alignment horizontal="left"/>
    </xf>
    <xf numFmtId="3" fontId="1" fillId="0" borderId="0" xfId="1" applyNumberFormat="1" applyFont="1" applyBorder="1"/>
    <xf numFmtId="3" fontId="16" fillId="0" borderId="7" xfId="1" applyNumberFormat="1" applyFont="1" applyFill="1" applyBorder="1"/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0" fontId="4" fillId="3" borderId="0" xfId="1" applyFont="1" applyFill="1" applyBorder="1" applyAlignment="1"/>
    <xf numFmtId="0" fontId="10" fillId="3" borderId="0" xfId="0" applyFont="1" applyFill="1" applyBorder="1" applyAlignment="1"/>
    <xf numFmtId="3" fontId="20" fillId="3" borderId="0" xfId="1" applyNumberFormat="1" applyFont="1" applyFill="1" applyBorder="1" applyAlignment="1">
      <alignment horizontal="right"/>
    </xf>
    <xf numFmtId="0" fontId="23" fillId="0" borderId="0" xfId="1" applyFont="1" applyBorder="1"/>
    <xf numFmtId="14" fontId="0" fillId="3" borderId="0" xfId="0" applyNumberFormat="1" applyFill="1" applyBorder="1"/>
    <xf numFmtId="3" fontId="8" fillId="0" borderId="13" xfId="1" applyNumberFormat="1" applyFont="1" applyBorder="1"/>
    <xf numFmtId="3" fontId="8" fillId="0" borderId="36" xfId="1" applyNumberFormat="1" applyFont="1" applyBorder="1"/>
    <xf numFmtId="0" fontId="1" fillId="0" borderId="16" xfId="1" applyFont="1" applyBorder="1" applyAlignment="1">
      <alignment horizontal="right"/>
    </xf>
    <xf numFmtId="3" fontId="1" fillId="0" borderId="17" xfId="1" applyNumberFormat="1" applyBorder="1"/>
    <xf numFmtId="0" fontId="1" fillId="0" borderId="15" xfId="1" applyBorder="1" applyAlignment="1">
      <alignment horizontal="right"/>
    </xf>
    <xf numFmtId="3" fontId="16" fillId="0" borderId="68" xfId="1" applyNumberFormat="1" applyFont="1" applyFill="1" applyBorder="1"/>
    <xf numFmtId="0" fontId="10" fillId="0" borderId="4" xfId="0" applyFont="1" applyBorder="1"/>
    <xf numFmtId="0" fontId="2" fillId="0" borderId="2" xfId="1" applyFont="1" applyFill="1" applyBorder="1"/>
    <xf numFmtId="3" fontId="2" fillId="0" borderId="2" xfId="1" applyNumberFormat="1" applyFont="1" applyFill="1" applyBorder="1" applyAlignment="1">
      <alignment horizontal="right"/>
    </xf>
    <xf numFmtId="0" fontId="9" fillId="0" borderId="7" xfId="1" applyFont="1" applyBorder="1"/>
    <xf numFmtId="0" fontId="1" fillId="0" borderId="7" xfId="1" applyFont="1" applyFill="1" applyBorder="1" applyAlignment="1">
      <alignment horizontal="right"/>
    </xf>
    <xf numFmtId="14" fontId="8" fillId="0" borderId="40" xfId="1" applyNumberFormat="1" applyFont="1" applyBorder="1"/>
    <xf numFmtId="0" fontId="1" fillId="0" borderId="17" xfId="1" applyFont="1" applyFill="1" applyBorder="1"/>
    <xf numFmtId="0" fontId="1" fillId="0" borderId="15" xfId="1" applyFont="1" applyBorder="1" applyAlignment="1">
      <alignment horizontal="right"/>
    </xf>
    <xf numFmtId="14" fontId="0" fillId="3" borderId="17" xfId="0" applyNumberFormat="1" applyFill="1" applyBorder="1"/>
    <xf numFmtId="14" fontId="11" fillId="0" borderId="15" xfId="1" applyNumberFormat="1" applyFont="1" applyBorder="1"/>
    <xf numFmtId="14" fontId="0" fillId="0" borderId="52" xfId="0" applyNumberFormat="1" applyFont="1" applyBorder="1" applyAlignment="1">
      <alignment horizontal="left"/>
    </xf>
    <xf numFmtId="3" fontId="1" fillId="0" borderId="35" xfId="1" applyNumberFormat="1" applyFont="1" applyBorder="1"/>
    <xf numFmtId="14" fontId="5" fillId="0" borderId="51" xfId="1" applyNumberFormat="1" applyFont="1" applyFill="1" applyBorder="1" applyAlignment="1">
      <alignment horizontal="left"/>
    </xf>
    <xf numFmtId="0" fontId="1" fillId="0" borderId="20" xfId="1" applyFont="1" applyBorder="1" applyAlignment="1">
      <alignment horizontal="right"/>
    </xf>
    <xf numFmtId="14" fontId="24" fillId="0" borderId="1" xfId="0" applyNumberFormat="1" applyFont="1" applyBorder="1" applyAlignment="1"/>
    <xf numFmtId="0" fontId="0" fillId="0" borderId="64" xfId="0" applyBorder="1" applyAlignment="1"/>
    <xf numFmtId="0" fontId="0" fillId="0" borderId="63" xfId="0" applyBorder="1" applyAlignment="1"/>
    <xf numFmtId="0" fontId="9" fillId="0" borderId="39" xfId="1" applyFont="1" applyBorder="1"/>
    <xf numFmtId="0" fontId="1" fillId="0" borderId="9" xfId="1" applyFont="1" applyBorder="1" applyAlignment="1">
      <alignment horizontal="left"/>
    </xf>
    <xf numFmtId="0" fontId="1" fillId="0" borderId="66" xfId="1" applyFont="1" applyBorder="1" applyAlignment="1">
      <alignment horizontal="left"/>
    </xf>
    <xf numFmtId="14" fontId="9" fillId="0" borderId="0" xfId="1" applyNumberFormat="1" applyFont="1" applyFill="1" applyBorder="1"/>
    <xf numFmtId="14" fontId="0" fillId="0" borderId="0" xfId="0" applyNumberFormat="1" applyBorder="1"/>
    <xf numFmtId="0" fontId="9" fillId="3" borderId="38" xfId="1" applyFont="1" applyFill="1" applyBorder="1"/>
    <xf numFmtId="0" fontId="25" fillId="0" borderId="37" xfId="1" applyFont="1" applyFill="1" applyBorder="1"/>
    <xf numFmtId="0" fontId="9" fillId="3" borderId="18" xfId="1" applyFont="1" applyFill="1" applyBorder="1"/>
    <xf numFmtId="0" fontId="25" fillId="0" borderId="22" xfId="1" applyFont="1" applyFill="1" applyBorder="1"/>
    <xf numFmtId="3" fontId="8" fillId="0" borderId="8" xfId="1" applyNumberFormat="1" applyFont="1" applyBorder="1"/>
    <xf numFmtId="3" fontId="2" fillId="0" borderId="11" xfId="1" applyNumberFormat="1" applyFont="1" applyBorder="1"/>
    <xf numFmtId="0" fontId="9" fillId="3" borderId="66" xfId="1" applyFont="1" applyFill="1" applyBorder="1"/>
    <xf numFmtId="3" fontId="4" fillId="4" borderId="25" xfId="1" applyNumberFormat="1" applyFont="1" applyFill="1" applyBorder="1"/>
    <xf numFmtId="3" fontId="3" fillId="4" borderId="26" xfId="1" applyNumberFormat="1" applyFont="1" applyFill="1" applyBorder="1"/>
    <xf numFmtId="3" fontId="10" fillId="4" borderId="67" xfId="0" applyNumberFormat="1" applyFont="1" applyFill="1" applyBorder="1"/>
    <xf numFmtId="0" fontId="26" fillId="0" borderId="69" xfId="0" applyFont="1" applyBorder="1" applyAlignment="1">
      <alignment horizontal="right"/>
    </xf>
    <xf numFmtId="14" fontId="8" fillId="3" borderId="51" xfId="1" applyNumberFormat="1" applyFont="1" applyFill="1" applyBorder="1" applyAlignment="1">
      <alignment horizontal="left"/>
    </xf>
    <xf numFmtId="0" fontId="8" fillId="0" borderId="15" xfId="1" applyFont="1" applyBorder="1" applyAlignment="1">
      <alignment horizontal="left"/>
    </xf>
    <xf numFmtId="3" fontId="5" fillId="0" borderId="7" xfId="1" applyNumberFormat="1" applyFont="1" applyBorder="1" applyAlignment="1">
      <alignment horizontal="right"/>
    </xf>
    <xf numFmtId="0" fontId="5" fillId="0" borderId="34" xfId="1" applyFont="1" applyBorder="1"/>
    <xf numFmtId="3" fontId="27" fillId="0" borderId="0" xfId="1" applyNumberFormat="1" applyFont="1" applyFill="1" applyBorder="1" applyAlignment="1">
      <alignment horizontal="right"/>
    </xf>
    <xf numFmtId="3" fontId="17" fillId="3" borderId="37" xfId="1" applyNumberFormat="1" applyFont="1" applyFill="1" applyBorder="1" applyAlignment="1">
      <alignment horizontal="right"/>
    </xf>
    <xf numFmtId="3" fontId="17" fillId="3" borderId="0" xfId="1" applyNumberFormat="1" applyFont="1" applyFill="1" applyBorder="1" applyAlignment="1">
      <alignment horizontal="right"/>
    </xf>
    <xf numFmtId="3" fontId="17" fillId="3" borderId="20" xfId="1" applyNumberFormat="1" applyFont="1" applyFill="1" applyBorder="1" applyAlignment="1">
      <alignment horizontal="right"/>
    </xf>
    <xf numFmtId="3" fontId="17" fillId="3" borderId="59" xfId="1" applyNumberFormat="1" applyFont="1" applyFill="1" applyBorder="1" applyAlignment="1">
      <alignment horizontal="right"/>
    </xf>
    <xf numFmtId="3" fontId="17" fillId="3" borderId="57" xfId="1" applyNumberFormat="1" applyFont="1" applyFill="1" applyBorder="1" applyAlignment="1">
      <alignment horizontal="right"/>
    </xf>
    <xf numFmtId="3" fontId="16" fillId="3" borderId="61" xfId="1" applyNumberFormat="1" applyFont="1" applyFill="1" applyBorder="1" applyAlignment="1">
      <alignment horizontal="right"/>
    </xf>
    <xf numFmtId="0" fontId="5" fillId="3" borderId="11" xfId="1" applyFont="1" applyFill="1" applyBorder="1"/>
    <xf numFmtId="0" fontId="5" fillId="0" borderId="9" xfId="1" applyFont="1" applyBorder="1" applyAlignment="1">
      <alignment horizontal="left"/>
    </xf>
    <xf numFmtId="0" fontId="5" fillId="0" borderId="11" xfId="1" applyFont="1" applyBorder="1" applyAlignment="1">
      <alignment horizontal="left"/>
    </xf>
    <xf numFmtId="3" fontId="17" fillId="3" borderId="60" xfId="1" applyNumberFormat="1" applyFont="1" applyFill="1" applyBorder="1" applyAlignment="1">
      <alignment horizontal="right"/>
    </xf>
    <xf numFmtId="0" fontId="0" fillId="0" borderId="1" xfId="0" applyBorder="1" applyAlignment="1"/>
    <xf numFmtId="0" fontId="0" fillId="0" borderId="4" xfId="0" applyBorder="1" applyAlignment="1"/>
    <xf numFmtId="0" fontId="9" fillId="0" borderId="39" xfId="1" applyFont="1" applyBorder="1" applyAlignment="1"/>
    <xf numFmtId="0" fontId="0" fillId="0" borderId="20" xfId="0" applyBorder="1" applyAlignment="1"/>
    <xf numFmtId="3" fontId="22" fillId="0" borderId="64" xfId="0" applyNumberFormat="1" applyFont="1" applyBorder="1" applyAlignment="1"/>
    <xf numFmtId="3" fontId="17" fillId="0" borderId="61" xfId="1" applyNumberFormat="1" applyFont="1" applyFill="1" applyBorder="1" applyAlignment="1">
      <alignment horizontal="right"/>
    </xf>
    <xf numFmtId="3" fontId="19" fillId="0" borderId="7" xfId="1" applyNumberFormat="1" applyFont="1" applyFill="1" applyBorder="1"/>
    <xf numFmtId="3" fontId="4" fillId="3" borderId="13" xfId="1" applyNumberFormat="1" applyFont="1" applyFill="1" applyBorder="1"/>
    <xf numFmtId="3" fontId="2" fillId="0" borderId="7" xfId="1" applyNumberFormat="1" applyFont="1" applyFill="1" applyBorder="1"/>
    <xf numFmtId="14" fontId="5" fillId="0" borderId="24" xfId="1" applyNumberFormat="1" applyFont="1" applyFill="1" applyBorder="1" applyAlignment="1">
      <alignment horizontal="left"/>
    </xf>
    <xf numFmtId="0" fontId="1" fillId="0" borderId="37" xfId="1" applyFont="1" applyBorder="1"/>
    <xf numFmtId="0" fontId="28" fillId="0" borderId="18" xfId="0" applyFont="1" applyBorder="1" applyAlignment="1"/>
    <xf numFmtId="3" fontId="29" fillId="0" borderId="57" xfId="0" applyNumberFormat="1" applyFont="1" applyBorder="1" applyAlignment="1"/>
    <xf numFmtId="0" fontId="28" fillId="0" borderId="12" xfId="0" applyFont="1" applyBorder="1" applyAlignment="1"/>
    <xf numFmtId="14" fontId="26" fillId="0" borderId="18" xfId="0" applyNumberFormat="1" applyFont="1" applyBorder="1" applyAlignment="1"/>
    <xf numFmtId="0" fontId="26" fillId="0" borderId="20" xfId="0" applyFont="1" applyBorder="1" applyAlignment="1"/>
    <xf numFmtId="0" fontId="26" fillId="0" borderId="57" xfId="0" applyFont="1" applyBorder="1" applyAlignment="1"/>
    <xf numFmtId="0" fontId="28" fillId="0" borderId="39" xfId="0" applyFont="1" applyBorder="1" applyAlignment="1"/>
    <xf numFmtId="0" fontId="30" fillId="0" borderId="0" xfId="1" applyFont="1" applyFill="1" applyBorder="1"/>
    <xf numFmtId="0" fontId="31" fillId="0" borderId="0" xfId="1" applyFont="1" applyBorder="1"/>
    <xf numFmtId="0" fontId="4" fillId="0" borderId="1" xfId="1" applyFont="1" applyBorder="1"/>
    <xf numFmtId="0" fontId="5" fillId="0" borderId="4" xfId="1" applyFont="1" applyBorder="1"/>
    <xf numFmtId="0" fontId="8" fillId="0" borderId="6" xfId="1" applyFont="1" applyBorder="1" applyAlignment="1">
      <alignment horizontal="left"/>
    </xf>
    <xf numFmtId="3" fontId="27" fillId="0" borderId="7" xfId="1" applyNumberFormat="1" applyFont="1" applyFill="1" applyBorder="1" applyAlignment="1">
      <alignment horizontal="right"/>
    </xf>
    <xf numFmtId="14" fontId="8" fillId="0" borderId="39" xfId="1" applyNumberFormat="1" applyFont="1" applyBorder="1"/>
    <xf numFmtId="3" fontId="5" fillId="0" borderId="32" xfId="1" applyNumberFormat="1" applyFont="1" applyBorder="1" applyAlignment="1">
      <alignment horizontal="right"/>
    </xf>
    <xf numFmtId="3" fontId="0" fillId="0" borderId="20" xfId="0" applyNumberFormat="1" applyBorder="1" applyAlignment="1"/>
    <xf numFmtId="0" fontId="5" fillId="0" borderId="46" xfId="1" applyFont="1" applyBorder="1"/>
    <xf numFmtId="0" fontId="5" fillId="0" borderId="44" xfId="1" applyFont="1" applyBorder="1"/>
    <xf numFmtId="0" fontId="5" fillId="0" borderId="43" xfId="1" applyFont="1" applyBorder="1"/>
    <xf numFmtId="0" fontId="8" fillId="0" borderId="66" xfId="1" applyFont="1" applyBorder="1" applyAlignment="1">
      <alignment horizontal="left"/>
    </xf>
    <xf numFmtId="0" fontId="5" fillId="0" borderId="11" xfId="1" applyFont="1" applyBorder="1"/>
    <xf numFmtId="0" fontId="5" fillId="0" borderId="41" xfId="1" applyFont="1" applyBorder="1"/>
    <xf numFmtId="3" fontId="5" fillId="0" borderId="9" xfId="1" applyNumberFormat="1" applyFont="1" applyBorder="1" applyAlignment="1">
      <alignment horizontal="right"/>
    </xf>
    <xf numFmtId="3" fontId="17" fillId="0" borderId="60" xfId="1" applyNumberFormat="1" applyFont="1" applyFill="1" applyBorder="1" applyAlignment="1">
      <alignment horizontal="right"/>
    </xf>
    <xf numFmtId="0" fontId="2" fillId="5" borderId="1" xfId="1" applyFont="1" applyFill="1" applyBorder="1"/>
    <xf numFmtId="0" fontId="2" fillId="5" borderId="4" xfId="1" applyFont="1" applyFill="1" applyBorder="1"/>
    <xf numFmtId="0" fontId="2" fillId="5" borderId="25" xfId="1" applyFont="1" applyFill="1" applyBorder="1"/>
    <xf numFmtId="0" fontId="1" fillId="5" borderId="28" xfId="1" applyFill="1" applyBorder="1"/>
    <xf numFmtId="0" fontId="1" fillId="5" borderId="27" xfId="1" applyFill="1" applyBorder="1"/>
    <xf numFmtId="0" fontId="2" fillId="5" borderId="30" xfId="1" applyFont="1" applyFill="1" applyBorder="1"/>
    <xf numFmtId="3" fontId="10" fillId="5" borderId="49" xfId="0" applyNumberFormat="1" applyFont="1" applyFill="1" applyBorder="1"/>
    <xf numFmtId="0" fontId="2" fillId="5" borderId="6" xfId="1" applyFont="1" applyFill="1" applyBorder="1"/>
    <xf numFmtId="0" fontId="2" fillId="5" borderId="31" xfId="1" applyFont="1" applyFill="1" applyBorder="1"/>
    <xf numFmtId="0" fontId="1" fillId="5" borderId="53" xfId="1" applyFill="1" applyBorder="1"/>
    <xf numFmtId="0" fontId="1" fillId="5" borderId="35" xfId="1" applyFill="1" applyBorder="1"/>
    <xf numFmtId="0" fontId="1" fillId="5" borderId="31" xfId="1" applyFill="1" applyBorder="1" applyAlignment="1">
      <alignment horizontal="center"/>
    </xf>
    <xf numFmtId="0" fontId="1" fillId="5" borderId="7" xfId="1" applyFill="1" applyBorder="1"/>
    <xf numFmtId="0" fontId="1" fillId="5" borderId="45" xfId="1" applyFill="1" applyBorder="1" applyAlignment="1">
      <alignment horizontal="center"/>
    </xf>
    <xf numFmtId="3" fontId="10" fillId="5" borderId="24" xfId="0" applyNumberFormat="1" applyFont="1" applyFill="1" applyBorder="1"/>
    <xf numFmtId="0" fontId="1" fillId="5" borderId="2" xfId="1" applyFill="1" applyBorder="1"/>
    <xf numFmtId="0" fontId="2" fillId="5" borderId="3" xfId="1" applyFont="1" applyFill="1" applyBorder="1"/>
    <xf numFmtId="0" fontId="1" fillId="5" borderId="4" xfId="1" applyFill="1" applyBorder="1"/>
    <xf numFmtId="0" fontId="2" fillId="5" borderId="2" xfId="1" applyFont="1" applyFill="1" applyBorder="1"/>
    <xf numFmtId="0" fontId="1" fillId="5" borderId="32" xfId="1" applyFill="1" applyBorder="1"/>
    <xf numFmtId="0" fontId="1" fillId="5" borderId="15" xfId="1" applyFill="1" applyBorder="1"/>
    <xf numFmtId="0" fontId="1" fillId="5" borderId="0" xfId="1" applyFill="1" applyBorder="1"/>
    <xf numFmtId="0" fontId="9" fillId="5" borderId="13" xfId="1" applyFont="1" applyFill="1" applyBorder="1"/>
    <xf numFmtId="0" fontId="1" fillId="5" borderId="23" xfId="1" applyFill="1" applyBorder="1"/>
    <xf numFmtId="0" fontId="1" fillId="5" borderId="14" xfId="1" applyFill="1" applyBorder="1" applyAlignment="1">
      <alignment horizontal="center"/>
    </xf>
    <xf numFmtId="0" fontId="1" fillId="5" borderId="22" xfId="1" applyFill="1" applyBorder="1"/>
    <xf numFmtId="0" fontId="1" fillId="5" borderId="47" xfId="1" applyFill="1" applyBorder="1" applyAlignment="1">
      <alignment horizontal="center"/>
    </xf>
    <xf numFmtId="0" fontId="4" fillId="2" borderId="30" xfId="1" applyFont="1" applyFill="1" applyBorder="1"/>
    <xf numFmtId="0" fontId="1" fillId="2" borderId="28" xfId="1" applyFont="1" applyFill="1" applyBorder="1"/>
    <xf numFmtId="0" fontId="2" fillId="2" borderId="28" xfId="1" applyFont="1" applyFill="1" applyBorder="1"/>
    <xf numFmtId="0" fontId="5" fillId="2" borderId="28" xfId="1" applyFont="1" applyFill="1" applyBorder="1"/>
    <xf numFmtId="3" fontId="2" fillId="2" borderId="28" xfId="1" applyNumberFormat="1" applyFont="1" applyFill="1" applyBorder="1"/>
    <xf numFmtId="3" fontId="2" fillId="2" borderId="29" xfId="1" applyNumberFormat="1" applyFont="1" applyFill="1" applyBorder="1" applyAlignment="1">
      <alignment horizontal="right"/>
    </xf>
    <xf numFmtId="3" fontId="2" fillId="2" borderId="29" xfId="1" applyNumberFormat="1" applyFont="1" applyFill="1" applyBorder="1" applyAlignment="1">
      <alignment horizontal="center"/>
    </xf>
    <xf numFmtId="0" fontId="10" fillId="2" borderId="29" xfId="0" applyFont="1" applyFill="1" applyBorder="1"/>
    <xf numFmtId="0" fontId="32" fillId="0" borderId="0" xfId="0" applyFont="1"/>
    <xf numFmtId="14" fontId="26" fillId="3" borderId="48" xfId="0" applyNumberFormat="1" applyFont="1" applyFill="1" applyBorder="1" applyAlignment="1">
      <alignment horizontal="right"/>
    </xf>
    <xf numFmtId="14" fontId="0" fillId="3" borderId="0" xfId="0" applyNumberFormat="1" applyFill="1"/>
    <xf numFmtId="14" fontId="14" fillId="3" borderId="0" xfId="0" applyNumberFormat="1" applyFont="1" applyFill="1"/>
    <xf numFmtId="3" fontId="14" fillId="3" borderId="0" xfId="0" applyNumberFormat="1" applyFont="1" applyFill="1"/>
    <xf numFmtId="3" fontId="0" fillId="3" borderId="0" xfId="0" applyNumberFormat="1" applyFill="1"/>
    <xf numFmtId="3" fontId="8" fillId="0" borderId="39" xfId="1" applyNumberFormat="1" applyFont="1" applyBorder="1" applyAlignment="1"/>
    <xf numFmtId="3" fontId="8" fillId="0" borderId="54" xfId="1" applyNumberFormat="1" applyFont="1" applyBorder="1" applyAlignment="1"/>
    <xf numFmtId="0" fontId="0" fillId="0" borderId="1" xfId="0" applyBorder="1" applyAlignment="1"/>
    <xf numFmtId="0" fontId="0" fillId="0" borderId="2" xfId="0" applyBorder="1" applyAlignment="1"/>
    <xf numFmtId="0" fontId="0" fillId="0" borderId="4" xfId="0" applyBorder="1" applyAlignment="1"/>
    <xf numFmtId="14" fontId="0" fillId="0" borderId="15" xfId="0" applyNumberFormat="1" applyBorder="1" applyAlignment="1"/>
    <xf numFmtId="0" fontId="0" fillId="0" borderId="0" xfId="0" applyBorder="1" applyAlignment="1"/>
    <xf numFmtId="0" fontId="0" fillId="0" borderId="17" xfId="0" applyBorder="1" applyAlignment="1"/>
    <xf numFmtId="0" fontId="0" fillId="0" borderId="15" xfId="0" applyBorder="1" applyAlignment="1"/>
    <xf numFmtId="0" fontId="4" fillId="0" borderId="30" xfId="1" applyFont="1" applyBorder="1" applyAlignment="1">
      <alignment horizontal="left"/>
    </xf>
    <xf numFmtId="0" fontId="0" fillId="0" borderId="28" xfId="0" applyBorder="1" applyAlignment="1"/>
    <xf numFmtId="0" fontId="0" fillId="0" borderId="27" xfId="0" applyBorder="1" applyAlignment="1"/>
    <xf numFmtId="14" fontId="26" fillId="0" borderId="39" xfId="0" applyNumberFormat="1" applyFont="1" applyBorder="1" applyAlignment="1"/>
    <xf numFmtId="0" fontId="26" fillId="0" borderId="20" xfId="0" applyFont="1" applyBorder="1" applyAlignment="1"/>
    <xf numFmtId="0" fontId="26" fillId="0" borderId="12" xfId="0" applyFont="1" applyBorder="1" applyAlignment="1"/>
    <xf numFmtId="0" fontId="9" fillId="0" borderId="40" xfId="1" applyFont="1" applyBorder="1" applyAlignment="1"/>
    <xf numFmtId="0" fontId="0" fillId="0" borderId="37" xfId="0" applyBorder="1" applyAlignment="1"/>
    <xf numFmtId="0" fontId="9" fillId="0" borderId="39" xfId="1" applyFont="1" applyBorder="1" applyAlignment="1"/>
    <xf numFmtId="0" fontId="0" fillId="0" borderId="20" xfId="0" applyBorder="1" applyAlignment="1"/>
    <xf numFmtId="0" fontId="4" fillId="3" borderId="7" xfId="1" applyFont="1" applyFill="1" applyBorder="1" applyAlignment="1"/>
    <xf numFmtId="0" fontId="10" fillId="3" borderId="7" xfId="0" applyFont="1" applyFill="1" applyBorder="1" applyAlignment="1"/>
    <xf numFmtId="0" fontId="10" fillId="3" borderId="53" xfId="0" applyFont="1" applyFill="1" applyBorder="1" applyAlignment="1"/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2"/>
  <sheetViews>
    <sheetView tabSelected="1" view="pageLayout" topLeftCell="A124" zoomScaleNormal="100" zoomScaleSheetLayoutView="100" workbookViewId="0">
      <selection activeCell="B143" sqref="B143"/>
    </sheetView>
  </sheetViews>
  <sheetFormatPr defaultRowHeight="15" x14ac:dyDescent="0.25"/>
  <cols>
    <col min="1" max="1" width="6.140625" customWidth="1"/>
    <col min="2" max="2" width="10" customWidth="1"/>
    <col min="3" max="3" width="25.5703125" customWidth="1"/>
    <col min="4" max="4" width="18.28515625" customWidth="1"/>
    <col min="5" max="5" width="10.85546875" customWidth="1"/>
    <col min="6" max="6" width="12" customWidth="1"/>
    <col min="7" max="7" width="12.140625" customWidth="1"/>
    <col min="8" max="8" width="14.5703125" customWidth="1"/>
    <col min="9" max="9" width="16.140625" customWidth="1"/>
    <col min="10" max="10" width="10.140625" bestFit="1" customWidth="1"/>
  </cols>
  <sheetData>
    <row r="1" spans="2:11" ht="18.95" customHeight="1" x14ac:dyDescent="0.25">
      <c r="B1" s="163" t="s">
        <v>182</v>
      </c>
      <c r="C1" s="1"/>
      <c r="D1" s="1"/>
      <c r="E1" s="1"/>
      <c r="F1" s="1"/>
      <c r="G1" s="1"/>
      <c r="H1" s="1"/>
    </row>
    <row r="2" spans="2:11" ht="18.95" customHeight="1" thickBot="1" x14ac:dyDescent="0.3">
      <c r="B2" s="163"/>
      <c r="C2" s="1"/>
      <c r="D2" s="1"/>
      <c r="E2" s="1"/>
      <c r="F2" s="1"/>
      <c r="G2" s="1"/>
      <c r="H2" s="1"/>
    </row>
    <row r="3" spans="2:11" ht="18.95" customHeight="1" x14ac:dyDescent="0.25">
      <c r="B3" s="373" t="s">
        <v>0</v>
      </c>
      <c r="C3" s="388"/>
      <c r="D3" s="389" t="s">
        <v>50</v>
      </c>
      <c r="E3" s="388"/>
      <c r="F3" s="390"/>
      <c r="G3" s="391" t="s">
        <v>58</v>
      </c>
      <c r="H3" s="392"/>
      <c r="I3" s="379" t="s">
        <v>216</v>
      </c>
      <c r="J3" s="408" t="s">
        <v>51</v>
      </c>
      <c r="K3" s="88"/>
    </row>
    <row r="4" spans="2:11" ht="18.95" customHeight="1" thickBot="1" x14ac:dyDescent="0.3">
      <c r="B4" s="393"/>
      <c r="C4" s="394"/>
      <c r="D4" s="395" t="s">
        <v>149</v>
      </c>
      <c r="E4" s="396" t="s">
        <v>2</v>
      </c>
      <c r="F4" s="397" t="s">
        <v>3</v>
      </c>
      <c r="G4" s="398" t="s">
        <v>2</v>
      </c>
      <c r="H4" s="399" t="s">
        <v>3</v>
      </c>
      <c r="I4" s="387" t="s">
        <v>217</v>
      </c>
      <c r="J4" s="408" t="s">
        <v>218</v>
      </c>
    </row>
    <row r="5" spans="2:11" ht="18.95" customHeight="1" thickBot="1" x14ac:dyDescent="0.3">
      <c r="B5" s="22" t="s">
        <v>99</v>
      </c>
      <c r="C5" s="184"/>
      <c r="D5" s="416" t="s">
        <v>59</v>
      </c>
      <c r="E5" s="417"/>
      <c r="F5" s="417"/>
      <c r="G5" s="417"/>
      <c r="H5" s="417"/>
      <c r="I5" s="418"/>
    </row>
    <row r="6" spans="2:11" ht="18.95" customHeight="1" x14ac:dyDescent="0.25">
      <c r="B6" s="249"/>
      <c r="C6" s="44" t="s">
        <v>34</v>
      </c>
      <c r="D6" s="173" t="s">
        <v>164</v>
      </c>
      <c r="E6" s="186" t="s">
        <v>35</v>
      </c>
      <c r="F6" s="178">
        <v>75000</v>
      </c>
      <c r="G6" s="187" t="s">
        <v>35</v>
      </c>
      <c r="H6" s="188">
        <v>75000</v>
      </c>
      <c r="I6" s="189" t="s">
        <v>110</v>
      </c>
      <c r="J6" s="120">
        <v>44174</v>
      </c>
    </row>
    <row r="7" spans="2:11" ht="18.95" customHeight="1" x14ac:dyDescent="0.25">
      <c r="B7" s="299"/>
      <c r="C7" s="44" t="s">
        <v>160</v>
      </c>
      <c r="D7" s="173" t="s">
        <v>166</v>
      </c>
      <c r="E7" s="115" t="s">
        <v>35</v>
      </c>
      <c r="F7" s="116">
        <v>240000</v>
      </c>
      <c r="G7" s="43" t="s">
        <v>35</v>
      </c>
      <c r="H7" s="127">
        <v>240000</v>
      </c>
      <c r="I7" s="300" t="s">
        <v>110</v>
      </c>
      <c r="J7" s="120">
        <v>44179</v>
      </c>
    </row>
    <row r="8" spans="2:11" ht="18.95" customHeight="1" thickBot="1" x14ac:dyDescent="0.3">
      <c r="B8" s="6"/>
      <c r="C8" s="29" t="s">
        <v>157</v>
      </c>
      <c r="D8" s="32" t="s">
        <v>158</v>
      </c>
      <c r="E8" s="179" t="s">
        <v>159</v>
      </c>
      <c r="F8" s="222">
        <v>100000</v>
      </c>
      <c r="G8" s="179" t="s">
        <v>159</v>
      </c>
      <c r="H8" s="223">
        <v>100000</v>
      </c>
      <c r="I8" s="239" t="s">
        <v>110</v>
      </c>
      <c r="J8" s="120">
        <v>44167</v>
      </c>
    </row>
    <row r="9" spans="2:11" ht="18.95" customHeight="1" x14ac:dyDescent="0.25">
      <c r="B9" s="22" t="s">
        <v>115</v>
      </c>
      <c r="C9" s="263"/>
      <c r="D9" s="257"/>
      <c r="E9" s="263"/>
      <c r="F9" s="178"/>
      <c r="G9" s="265"/>
      <c r="H9" s="264"/>
      <c r="I9" s="258"/>
    </row>
    <row r="10" spans="2:11" ht="18.95" customHeight="1" thickBot="1" x14ac:dyDescent="0.3">
      <c r="B10" s="253"/>
      <c r="C10" s="256" t="s">
        <v>116</v>
      </c>
      <c r="D10" s="318" t="s">
        <v>190</v>
      </c>
      <c r="E10" s="179" t="s">
        <v>117</v>
      </c>
      <c r="F10" s="255">
        <v>29040</v>
      </c>
      <c r="G10" s="24" t="s">
        <v>117</v>
      </c>
      <c r="H10" s="266">
        <v>29040</v>
      </c>
      <c r="I10" s="228" t="s">
        <v>190</v>
      </c>
    </row>
    <row r="11" spans="2:11" ht="18.95" customHeight="1" thickBot="1" x14ac:dyDescent="0.3">
      <c r="B11" s="117" t="s">
        <v>75</v>
      </c>
      <c r="C11" s="18"/>
      <c r="D11" s="419"/>
      <c r="E11" s="420"/>
      <c r="F11" s="420"/>
      <c r="G11" s="420"/>
      <c r="H11" s="420"/>
      <c r="I11" s="421"/>
    </row>
    <row r="12" spans="2:11" ht="18.95" customHeight="1" x14ac:dyDescent="0.25">
      <c r="B12" s="117"/>
      <c r="C12" s="236" t="s">
        <v>151</v>
      </c>
      <c r="D12" s="304" t="s">
        <v>148</v>
      </c>
      <c r="E12" s="306" t="s">
        <v>152</v>
      </c>
      <c r="F12" s="305">
        <v>5000</v>
      </c>
      <c r="G12" s="338" t="s">
        <v>152</v>
      </c>
      <c r="H12" s="342">
        <v>5000</v>
      </c>
      <c r="I12" s="339" t="s">
        <v>98</v>
      </c>
    </row>
    <row r="13" spans="2:11" ht="18.95" customHeight="1" x14ac:dyDescent="0.25">
      <c r="B13" s="249"/>
      <c r="C13" s="348" t="s">
        <v>142</v>
      </c>
      <c r="D13" s="426" t="s">
        <v>141</v>
      </c>
      <c r="E13" s="427"/>
      <c r="F13" s="428"/>
      <c r="G13" s="349"/>
      <c r="H13" s="350">
        <v>0</v>
      </c>
      <c r="I13" s="351" t="s">
        <v>52</v>
      </c>
    </row>
    <row r="14" spans="2:11" ht="18.95" customHeight="1" x14ac:dyDescent="0.25">
      <c r="B14" s="249"/>
      <c r="C14" s="93" t="s">
        <v>191</v>
      </c>
      <c r="D14" s="352" t="s">
        <v>192</v>
      </c>
      <c r="E14" s="353" t="s">
        <v>152</v>
      </c>
      <c r="F14" s="354">
        <v>20000</v>
      </c>
      <c r="G14" s="355" t="s">
        <v>152</v>
      </c>
      <c r="H14" s="350">
        <v>20000</v>
      </c>
      <c r="I14" s="351" t="s">
        <v>98</v>
      </c>
    </row>
    <row r="15" spans="2:11" ht="18.95" customHeight="1" thickBot="1" x14ac:dyDescent="0.3">
      <c r="B15" s="253"/>
      <c r="C15" s="256" t="s">
        <v>76</v>
      </c>
      <c r="D15" s="168" t="s">
        <v>148</v>
      </c>
      <c r="E15" s="254" t="s">
        <v>77</v>
      </c>
      <c r="F15" s="255">
        <v>2000</v>
      </c>
      <c r="G15" s="24" t="s">
        <v>60</v>
      </c>
      <c r="H15" s="343">
        <v>2000</v>
      </c>
      <c r="I15" s="170" t="s">
        <v>98</v>
      </c>
      <c r="J15" s="120"/>
    </row>
    <row r="16" spans="2:11" ht="18.95" customHeight="1" x14ac:dyDescent="0.25">
      <c r="B16" s="358" t="s">
        <v>43</v>
      </c>
      <c r="C16" s="359"/>
      <c r="D16" s="416" t="s">
        <v>52</v>
      </c>
      <c r="E16" s="417"/>
      <c r="F16" s="417"/>
      <c r="G16" s="417"/>
      <c r="H16" s="417"/>
      <c r="I16" s="418"/>
    </row>
    <row r="17" spans="2:10" ht="18.95" customHeight="1" thickBot="1" x14ac:dyDescent="0.3">
      <c r="B17" s="23" t="s">
        <v>22</v>
      </c>
      <c r="C17" s="44"/>
      <c r="D17" s="422"/>
      <c r="E17" s="420"/>
      <c r="F17" s="420"/>
      <c r="G17" s="420"/>
      <c r="H17" s="420"/>
      <c r="I17" s="421"/>
    </row>
    <row r="18" spans="2:10" ht="18.95" customHeight="1" x14ac:dyDescent="0.25">
      <c r="B18" s="249"/>
      <c r="C18" s="236" t="s">
        <v>55</v>
      </c>
      <c r="D18" s="257" t="s">
        <v>143</v>
      </c>
      <c r="E18" s="186" t="s">
        <v>5</v>
      </c>
      <c r="F18" s="363">
        <v>0</v>
      </c>
      <c r="G18" s="367" t="s">
        <v>5</v>
      </c>
      <c r="H18" s="188">
        <v>0</v>
      </c>
      <c r="I18" s="189" t="s">
        <v>98</v>
      </c>
    </row>
    <row r="19" spans="2:10" ht="18.95" customHeight="1" x14ac:dyDescent="0.25">
      <c r="B19" s="249"/>
      <c r="C19" s="236" t="s">
        <v>186</v>
      </c>
      <c r="D19" s="307" t="s">
        <v>173</v>
      </c>
      <c r="E19" s="9" t="s">
        <v>5</v>
      </c>
      <c r="F19" s="61">
        <v>50000</v>
      </c>
      <c r="G19" s="365" t="s">
        <v>5</v>
      </c>
      <c r="H19" s="130">
        <v>50000</v>
      </c>
      <c r="I19" s="79" t="s">
        <v>110</v>
      </c>
    </row>
    <row r="20" spans="2:10" ht="18.95" customHeight="1" x14ac:dyDescent="0.25">
      <c r="B20" s="249"/>
      <c r="C20" s="132" t="s">
        <v>150</v>
      </c>
      <c r="D20" s="307" t="s">
        <v>148</v>
      </c>
      <c r="E20" s="9" t="s">
        <v>5</v>
      </c>
      <c r="F20" s="61">
        <v>5000</v>
      </c>
      <c r="G20" s="365" t="s">
        <v>5</v>
      </c>
      <c r="H20" s="130">
        <v>5000</v>
      </c>
      <c r="I20" s="79" t="s">
        <v>98</v>
      </c>
    </row>
    <row r="21" spans="2:10" ht="18.95" customHeight="1" x14ac:dyDescent="0.25">
      <c r="B21" s="249"/>
      <c r="C21" s="44" t="s">
        <v>87</v>
      </c>
      <c r="D21" s="429" t="s">
        <v>144</v>
      </c>
      <c r="E21" s="430"/>
      <c r="F21" s="430"/>
      <c r="G21" s="366" t="s">
        <v>88</v>
      </c>
      <c r="H21" s="235">
        <v>0</v>
      </c>
      <c r="I21" s="81" t="s">
        <v>210</v>
      </c>
    </row>
    <row r="22" spans="2:10" ht="18.95" customHeight="1" x14ac:dyDescent="0.25">
      <c r="B22" s="249"/>
      <c r="C22" s="132" t="s">
        <v>108</v>
      </c>
      <c r="D22" s="431" t="s">
        <v>145</v>
      </c>
      <c r="E22" s="432"/>
      <c r="F22" s="432"/>
      <c r="G22" s="365" t="s">
        <v>5</v>
      </c>
      <c r="H22" s="130">
        <v>10000</v>
      </c>
      <c r="I22" s="79" t="s">
        <v>98</v>
      </c>
    </row>
    <row r="23" spans="2:10" ht="18.95" customHeight="1" x14ac:dyDescent="0.25">
      <c r="B23" s="295"/>
      <c r="C23" s="236" t="s">
        <v>146</v>
      </c>
      <c r="D23" s="431" t="s">
        <v>147</v>
      </c>
      <c r="E23" s="432"/>
      <c r="F23" s="432"/>
      <c r="G23" s="365" t="s">
        <v>5</v>
      </c>
      <c r="H23" s="130">
        <v>0</v>
      </c>
      <c r="I23" s="237" t="s">
        <v>210</v>
      </c>
    </row>
    <row r="24" spans="2:10" ht="18.95" customHeight="1" x14ac:dyDescent="0.25">
      <c r="B24" s="249"/>
      <c r="C24" s="132" t="s">
        <v>187</v>
      </c>
      <c r="D24" s="340" t="s">
        <v>188</v>
      </c>
      <c r="E24" s="341" t="s">
        <v>5</v>
      </c>
      <c r="F24" s="364">
        <v>20000</v>
      </c>
      <c r="G24" s="365"/>
      <c r="H24" s="130">
        <v>20000</v>
      </c>
      <c r="I24" s="237" t="s">
        <v>98</v>
      </c>
    </row>
    <row r="25" spans="2:10" ht="18.95" customHeight="1" x14ac:dyDescent="0.25">
      <c r="B25" s="295"/>
      <c r="C25" s="236" t="s">
        <v>162</v>
      </c>
      <c r="D25" s="173" t="s">
        <v>163</v>
      </c>
      <c r="E25" s="326" t="s">
        <v>5</v>
      </c>
      <c r="F25" s="86">
        <v>250000</v>
      </c>
      <c r="G25" s="366" t="s">
        <v>5</v>
      </c>
      <c r="H25" s="235">
        <v>250000</v>
      </c>
      <c r="I25" s="237" t="s">
        <v>222</v>
      </c>
      <c r="J25" s="120">
        <v>44187</v>
      </c>
    </row>
    <row r="26" spans="2:10" ht="18.95" customHeight="1" thickBot="1" x14ac:dyDescent="0.3">
      <c r="B26" s="362"/>
      <c r="C26" s="132" t="s">
        <v>213</v>
      </c>
      <c r="D26" s="368" t="s">
        <v>214</v>
      </c>
      <c r="E26" s="369" t="s">
        <v>215</v>
      </c>
      <c r="F26" s="371"/>
      <c r="G26" s="370"/>
      <c r="H26" s="372">
        <v>0</v>
      </c>
      <c r="I26" s="260" t="s">
        <v>215</v>
      </c>
    </row>
    <row r="27" spans="2:10" ht="18.95" customHeight="1" x14ac:dyDescent="0.25">
      <c r="B27" s="249"/>
      <c r="C27" s="44"/>
      <c r="D27" s="324"/>
      <c r="E27" s="18"/>
      <c r="F27" s="53"/>
      <c r="G27" s="18"/>
      <c r="H27" s="327">
        <f>SUM(H18:H26)</f>
        <v>335000</v>
      </c>
      <c r="I27" s="298"/>
    </row>
    <row r="28" spans="2:10" ht="18.95" customHeight="1" thickBot="1" x14ac:dyDescent="0.3">
      <c r="B28" s="253"/>
      <c r="C28" s="29"/>
      <c r="D28" s="360"/>
      <c r="E28" s="256"/>
      <c r="F28" s="325"/>
      <c r="G28" s="256"/>
      <c r="H28" s="361"/>
      <c r="I28" s="228"/>
    </row>
    <row r="29" spans="2:10" ht="18.95" customHeight="1" thickBot="1" x14ac:dyDescent="0.3">
      <c r="B29" s="373" t="s">
        <v>0</v>
      </c>
      <c r="C29" s="374"/>
      <c r="D29" s="375" t="s">
        <v>50</v>
      </c>
      <c r="E29" s="376"/>
      <c r="F29" s="377"/>
      <c r="G29" s="378" t="s">
        <v>49</v>
      </c>
      <c r="H29" s="376"/>
      <c r="I29" s="379" t="s">
        <v>216</v>
      </c>
    </row>
    <row r="30" spans="2:10" ht="18.95" customHeight="1" thickBot="1" x14ac:dyDescent="0.3">
      <c r="B30" s="380"/>
      <c r="C30" s="381"/>
      <c r="D30" s="382" t="s">
        <v>1</v>
      </c>
      <c r="E30" s="383" t="s">
        <v>2</v>
      </c>
      <c r="F30" s="384" t="s">
        <v>3</v>
      </c>
      <c r="G30" s="385" t="s">
        <v>2</v>
      </c>
      <c r="H30" s="386" t="s">
        <v>3</v>
      </c>
      <c r="I30" s="387" t="s">
        <v>217</v>
      </c>
    </row>
    <row r="31" spans="2:10" ht="18.95" customHeight="1" thickBot="1" x14ac:dyDescent="0.3">
      <c r="B31" s="22" t="s">
        <v>18</v>
      </c>
      <c r="C31" s="31"/>
      <c r="D31" s="423"/>
      <c r="E31" s="424"/>
      <c r="F31" s="424"/>
      <c r="G31" s="424"/>
      <c r="H31" s="424"/>
      <c r="I31" s="425"/>
    </row>
    <row r="32" spans="2:10" ht="18.95" customHeight="1" x14ac:dyDescent="0.25">
      <c r="B32" s="249"/>
      <c r="C32" s="172" t="s">
        <v>220</v>
      </c>
      <c r="D32" s="173" t="s">
        <v>161</v>
      </c>
      <c r="E32" s="85" t="s">
        <v>19</v>
      </c>
      <c r="F32" s="86">
        <v>150000</v>
      </c>
      <c r="G32" s="174" t="s">
        <v>19</v>
      </c>
      <c r="H32" s="175">
        <v>150000</v>
      </c>
      <c r="I32" s="145" t="s">
        <v>110</v>
      </c>
      <c r="J32" s="120">
        <v>44195</v>
      </c>
    </row>
    <row r="33" spans="2:10" ht="18.95" customHeight="1" x14ac:dyDescent="0.25">
      <c r="B33" s="249"/>
      <c r="C33" s="172" t="s">
        <v>125</v>
      </c>
      <c r="D33" s="272" t="s">
        <v>109</v>
      </c>
      <c r="E33" s="85" t="s">
        <v>19</v>
      </c>
      <c r="F33" s="86">
        <v>0</v>
      </c>
      <c r="G33" s="225" t="s">
        <v>19</v>
      </c>
      <c r="H33" s="273">
        <v>0</v>
      </c>
      <c r="I33" s="145" t="s">
        <v>193</v>
      </c>
    </row>
    <row r="34" spans="2:10" ht="18.95" customHeight="1" x14ac:dyDescent="0.25">
      <c r="B34" s="250"/>
      <c r="C34" s="37" t="s">
        <v>129</v>
      </c>
      <c r="D34" s="153" t="s">
        <v>109</v>
      </c>
      <c r="E34" s="176" t="s">
        <v>19</v>
      </c>
      <c r="F34" s="113">
        <v>0</v>
      </c>
      <c r="G34" s="177" t="s">
        <v>19</v>
      </c>
      <c r="H34" s="124">
        <v>0</v>
      </c>
      <c r="I34" s="112" t="s">
        <v>193</v>
      </c>
    </row>
    <row r="35" spans="2:10" ht="18.95" customHeight="1" thickBot="1" x14ac:dyDescent="0.3">
      <c r="B35" s="253"/>
      <c r="C35" s="107" t="s">
        <v>79</v>
      </c>
      <c r="D35" s="312" t="s">
        <v>176</v>
      </c>
      <c r="E35" s="308" t="s">
        <v>19</v>
      </c>
      <c r="F35" s="199">
        <v>5000</v>
      </c>
      <c r="G35" s="309" t="s">
        <v>19</v>
      </c>
      <c r="H35" s="129">
        <v>5000</v>
      </c>
      <c r="I35" s="201" t="s">
        <v>122</v>
      </c>
      <c r="J35" s="410">
        <v>44187</v>
      </c>
    </row>
    <row r="36" spans="2:10" ht="18.95" customHeight="1" x14ac:dyDescent="0.25">
      <c r="B36" s="7" t="s">
        <v>65</v>
      </c>
      <c r="C36" s="8"/>
      <c r="D36" s="7"/>
      <c r="E36" s="8"/>
      <c r="F36" s="277"/>
      <c r="G36" s="8"/>
      <c r="H36" s="278"/>
      <c r="I36" s="165"/>
      <c r="J36" s="67"/>
    </row>
    <row r="37" spans="2:10" ht="18.95" customHeight="1" thickBot="1" x14ac:dyDescent="0.3">
      <c r="B37" s="23" t="s">
        <v>22</v>
      </c>
      <c r="C37" s="8"/>
      <c r="D37" s="6"/>
      <c r="E37" s="141"/>
      <c r="F37" s="142"/>
      <c r="G37" s="141"/>
      <c r="H37" s="143"/>
      <c r="I37" s="144"/>
    </row>
    <row r="38" spans="2:10" ht="18.95" customHeight="1" x14ac:dyDescent="0.25">
      <c r="B38" s="249"/>
      <c r="C38" s="102" t="s">
        <v>7</v>
      </c>
      <c r="D38" s="65" t="s">
        <v>134</v>
      </c>
      <c r="E38" s="85" t="s">
        <v>6</v>
      </c>
      <c r="F38" s="86">
        <v>12000</v>
      </c>
      <c r="G38" s="139" t="s">
        <v>6</v>
      </c>
      <c r="H38" s="328">
        <v>12000</v>
      </c>
      <c r="I38" s="302" t="s">
        <v>168</v>
      </c>
      <c r="J38" t="s">
        <v>193</v>
      </c>
    </row>
    <row r="39" spans="2:10" ht="18.95" customHeight="1" x14ac:dyDescent="0.25">
      <c r="B39" s="249"/>
      <c r="C39" s="73" t="s">
        <v>93</v>
      </c>
      <c r="D39" s="65" t="s">
        <v>175</v>
      </c>
      <c r="E39" s="11" t="s">
        <v>6</v>
      </c>
      <c r="F39" s="53">
        <v>80000</v>
      </c>
      <c r="G39" s="62" t="s">
        <v>6</v>
      </c>
      <c r="H39" s="329">
        <v>80000</v>
      </c>
      <c r="I39" s="83" t="s">
        <v>122</v>
      </c>
      <c r="J39" s="120">
        <v>44200</v>
      </c>
    </row>
    <row r="40" spans="2:10" ht="18.95" customHeight="1" x14ac:dyDescent="0.25">
      <c r="B40" s="249"/>
      <c r="C40" s="103" t="s">
        <v>8</v>
      </c>
      <c r="D40" s="65" t="s">
        <v>175</v>
      </c>
      <c r="E40" s="9" t="s">
        <v>6</v>
      </c>
      <c r="F40" s="61">
        <v>40000</v>
      </c>
      <c r="G40" s="63" t="s">
        <v>6</v>
      </c>
      <c r="H40" s="330">
        <v>40000</v>
      </c>
      <c r="I40" s="83" t="s">
        <v>122</v>
      </c>
      <c r="J40" s="120">
        <v>44181</v>
      </c>
    </row>
    <row r="41" spans="2:10" ht="18.95" customHeight="1" x14ac:dyDescent="0.25">
      <c r="B41" s="249"/>
      <c r="C41" s="103" t="s">
        <v>9</v>
      </c>
      <c r="D41" s="65" t="s">
        <v>175</v>
      </c>
      <c r="E41" s="9" t="s">
        <v>6</v>
      </c>
      <c r="F41" s="61">
        <v>80000</v>
      </c>
      <c r="G41" s="63" t="s">
        <v>6</v>
      </c>
      <c r="H41" s="330">
        <v>80000</v>
      </c>
      <c r="I41" s="83" t="s">
        <v>122</v>
      </c>
      <c r="J41" s="120">
        <v>44195</v>
      </c>
    </row>
    <row r="42" spans="2:10" ht="18.95" customHeight="1" x14ac:dyDescent="0.25">
      <c r="B42" s="249"/>
      <c r="C42" s="103" t="s">
        <v>54</v>
      </c>
      <c r="D42" s="65" t="s">
        <v>175</v>
      </c>
      <c r="E42" s="9" t="s">
        <v>6</v>
      </c>
      <c r="F42" s="61">
        <v>80000</v>
      </c>
      <c r="G42" s="63" t="s">
        <v>6</v>
      </c>
      <c r="H42" s="330">
        <v>80000</v>
      </c>
      <c r="I42" s="80" t="s">
        <v>122</v>
      </c>
      <c r="J42" s="120">
        <v>44187</v>
      </c>
    </row>
    <row r="43" spans="2:10" ht="18.95" customHeight="1" x14ac:dyDescent="0.25">
      <c r="B43" s="249"/>
      <c r="C43" s="102" t="s">
        <v>10</v>
      </c>
      <c r="D43" s="65" t="s">
        <v>175</v>
      </c>
      <c r="E43" s="85" t="s">
        <v>6</v>
      </c>
      <c r="F43" s="69">
        <v>40000</v>
      </c>
      <c r="G43" s="225" t="s">
        <v>6</v>
      </c>
      <c r="H43" s="331">
        <v>40000</v>
      </c>
      <c r="I43" s="83" t="s">
        <v>122</v>
      </c>
      <c r="J43" s="67" t="s">
        <v>221</v>
      </c>
    </row>
    <row r="44" spans="2:10" ht="18.95" customHeight="1" x14ac:dyDescent="0.25">
      <c r="B44" s="249"/>
      <c r="C44" s="102" t="s">
        <v>165</v>
      </c>
      <c r="D44" s="173" t="s">
        <v>166</v>
      </c>
      <c r="E44" s="85" t="s">
        <v>6</v>
      </c>
      <c r="F44" s="69">
        <v>100000</v>
      </c>
      <c r="G44" s="225" t="s">
        <v>6</v>
      </c>
      <c r="H44" s="331">
        <v>100000</v>
      </c>
      <c r="I44" s="274" t="s">
        <v>167</v>
      </c>
      <c r="J44" s="410">
        <v>44159</v>
      </c>
    </row>
    <row r="45" spans="2:10" ht="18.95" customHeight="1" x14ac:dyDescent="0.25">
      <c r="B45" s="249"/>
      <c r="C45" s="102" t="s">
        <v>169</v>
      </c>
      <c r="D45" s="173" t="s">
        <v>170</v>
      </c>
      <c r="E45" s="85" t="s">
        <v>6</v>
      </c>
      <c r="F45" s="69">
        <v>125000</v>
      </c>
      <c r="G45" s="225" t="s">
        <v>6</v>
      </c>
      <c r="H45" s="331">
        <v>0</v>
      </c>
      <c r="I45" s="323" t="s">
        <v>185</v>
      </c>
      <c r="J45" t="s">
        <v>193</v>
      </c>
    </row>
    <row r="46" spans="2:10" ht="18.95" customHeight="1" x14ac:dyDescent="0.25">
      <c r="B46" s="249"/>
      <c r="C46" s="103" t="s">
        <v>113</v>
      </c>
      <c r="D46" s="65" t="s">
        <v>175</v>
      </c>
      <c r="E46" s="10" t="s">
        <v>6</v>
      </c>
      <c r="F46" s="84">
        <v>80000</v>
      </c>
      <c r="G46" s="64" t="s">
        <v>6</v>
      </c>
      <c r="H46" s="332">
        <v>80000</v>
      </c>
      <c r="I46" s="83" t="s">
        <v>122</v>
      </c>
      <c r="J46" s="120">
        <v>44195</v>
      </c>
    </row>
    <row r="47" spans="2:10" ht="18.95" customHeight="1" x14ac:dyDescent="0.25">
      <c r="B47" s="249"/>
      <c r="C47" s="102" t="s">
        <v>219</v>
      </c>
      <c r="D47" s="65" t="s">
        <v>175</v>
      </c>
      <c r="E47" s="85" t="s">
        <v>6</v>
      </c>
      <c r="F47" s="69">
        <v>75000</v>
      </c>
      <c r="G47" s="225" t="s">
        <v>6</v>
      </c>
      <c r="H47" s="331">
        <v>75000</v>
      </c>
      <c r="I47" s="83" t="s">
        <v>122</v>
      </c>
      <c r="J47" s="120">
        <v>44195</v>
      </c>
    </row>
    <row r="48" spans="2:10" ht="18.95" customHeight="1" x14ac:dyDescent="0.25">
      <c r="B48" s="249"/>
      <c r="C48" s="102" t="s">
        <v>11</v>
      </c>
      <c r="D48" s="65" t="s">
        <v>175</v>
      </c>
      <c r="E48" s="85" t="s">
        <v>6</v>
      </c>
      <c r="F48" s="69">
        <v>40000</v>
      </c>
      <c r="G48" s="225" t="s">
        <v>6</v>
      </c>
      <c r="H48" s="331">
        <v>40000</v>
      </c>
      <c r="I48" s="83" t="s">
        <v>122</v>
      </c>
      <c r="J48" s="410">
        <v>43841</v>
      </c>
    </row>
    <row r="49" spans="1:10" ht="18.95" customHeight="1" x14ac:dyDescent="0.25">
      <c r="B49" s="249"/>
      <c r="C49" s="103" t="s">
        <v>32</v>
      </c>
      <c r="D49" s="65" t="s">
        <v>175</v>
      </c>
      <c r="E49" s="10" t="s">
        <v>6</v>
      </c>
      <c r="F49" s="84">
        <v>30000</v>
      </c>
      <c r="G49" s="64" t="s">
        <v>6</v>
      </c>
      <c r="H49" s="332">
        <v>30000</v>
      </c>
      <c r="I49" s="83" t="s">
        <v>122</v>
      </c>
      <c r="J49" s="120">
        <v>44195</v>
      </c>
    </row>
    <row r="50" spans="1:10" ht="18.95" customHeight="1" x14ac:dyDescent="0.25">
      <c r="B50" s="249"/>
      <c r="C50" s="103" t="s">
        <v>29</v>
      </c>
      <c r="D50" s="65" t="s">
        <v>175</v>
      </c>
      <c r="E50" s="10" t="s">
        <v>6</v>
      </c>
      <c r="F50" s="84">
        <v>80000</v>
      </c>
      <c r="G50" s="64" t="s">
        <v>6</v>
      </c>
      <c r="H50" s="332">
        <v>80000</v>
      </c>
      <c r="I50" s="83" t="s">
        <v>122</v>
      </c>
      <c r="J50" s="120">
        <v>44174</v>
      </c>
    </row>
    <row r="51" spans="1:10" ht="18.95" customHeight="1" x14ac:dyDescent="0.25">
      <c r="B51" s="249"/>
      <c r="C51" s="103" t="s">
        <v>73</v>
      </c>
      <c r="D51" s="65" t="s">
        <v>109</v>
      </c>
      <c r="E51" s="10" t="s">
        <v>6</v>
      </c>
      <c r="F51" s="84">
        <v>0</v>
      </c>
      <c r="G51" s="64" t="s">
        <v>6</v>
      </c>
      <c r="H51" s="332">
        <v>0</v>
      </c>
      <c r="I51" s="79" t="s">
        <v>52</v>
      </c>
      <c r="J51" t="s">
        <v>193</v>
      </c>
    </row>
    <row r="52" spans="1:10" ht="18.95" customHeight="1" x14ac:dyDescent="0.25">
      <c r="B52" s="249"/>
      <c r="C52" s="103" t="s">
        <v>92</v>
      </c>
      <c r="D52" s="65" t="s">
        <v>175</v>
      </c>
      <c r="E52" s="10" t="s">
        <v>6</v>
      </c>
      <c r="F52" s="84">
        <v>80000</v>
      </c>
      <c r="G52" s="224" t="s">
        <v>6</v>
      </c>
      <c r="H52" s="332">
        <v>80000</v>
      </c>
      <c r="I52" s="83" t="s">
        <v>122</v>
      </c>
      <c r="J52" s="120">
        <v>44187</v>
      </c>
    </row>
    <row r="53" spans="1:10" ht="18.95" customHeight="1" thickBot="1" x14ac:dyDescent="0.3">
      <c r="B53" s="249"/>
      <c r="C53" s="334" t="s">
        <v>123</v>
      </c>
      <c r="D53" s="32" t="s">
        <v>175</v>
      </c>
      <c r="E53" s="335" t="s">
        <v>6</v>
      </c>
      <c r="F53" s="222">
        <v>65000</v>
      </c>
      <c r="G53" s="336" t="s">
        <v>6</v>
      </c>
      <c r="H53" s="337">
        <v>65000</v>
      </c>
      <c r="I53" s="409" t="s">
        <v>122</v>
      </c>
      <c r="J53" s="120">
        <v>44195</v>
      </c>
    </row>
    <row r="54" spans="1:10" ht="18.95" customHeight="1" thickBot="1" x14ac:dyDescent="0.3">
      <c r="B54" s="249"/>
      <c r="C54" s="190" t="s">
        <v>53</v>
      </c>
      <c r="D54" s="65" t="s">
        <v>175</v>
      </c>
      <c r="E54" s="191" t="s">
        <v>4</v>
      </c>
      <c r="F54" s="192">
        <v>30000</v>
      </c>
      <c r="G54" s="77" t="s">
        <v>4</v>
      </c>
      <c r="H54" s="333">
        <v>30000</v>
      </c>
      <c r="I54" s="83" t="s">
        <v>122</v>
      </c>
      <c r="J54" s="120">
        <v>44187</v>
      </c>
    </row>
    <row r="55" spans="1:10" ht="18.95" customHeight="1" thickBot="1" x14ac:dyDescent="0.3">
      <c r="B55" s="249"/>
      <c r="C55" s="190"/>
      <c r="D55" s="168"/>
      <c r="E55" s="301"/>
      <c r="F55" s="192">
        <f>SUM(F38:F54)</f>
        <v>1037000</v>
      </c>
      <c r="G55" s="77"/>
      <c r="H55" s="226">
        <f>SUM(H38:H54)</f>
        <v>912000</v>
      </c>
      <c r="I55" s="347"/>
    </row>
    <row r="56" spans="1:10" ht="18.95" customHeight="1" thickBot="1" x14ac:dyDescent="0.3">
      <c r="B56" s="251"/>
      <c r="C56" s="433" t="s">
        <v>66</v>
      </c>
      <c r="D56" s="434"/>
      <c r="E56" s="434"/>
      <c r="F56" s="434"/>
      <c r="G56" s="435"/>
      <c r="H56" s="259">
        <v>912000</v>
      </c>
      <c r="I56" s="260"/>
      <c r="J56" s="134"/>
    </row>
    <row r="57" spans="1:10" ht="18.95" customHeight="1" thickBot="1" x14ac:dyDescent="0.3">
      <c r="A57" s="54"/>
      <c r="B57" s="282"/>
      <c r="C57" s="279"/>
      <c r="D57" s="280"/>
      <c r="E57" s="280"/>
      <c r="F57" s="280"/>
      <c r="G57" s="280"/>
      <c r="H57" s="281"/>
      <c r="I57" s="283"/>
      <c r="J57" s="134"/>
    </row>
    <row r="58" spans="1:10" ht="18.95" customHeight="1" thickBot="1" x14ac:dyDescent="0.3">
      <c r="A58" s="54"/>
      <c r="B58" s="373" t="s">
        <v>0</v>
      </c>
      <c r="C58" s="374"/>
      <c r="D58" s="375" t="s">
        <v>50</v>
      </c>
      <c r="E58" s="376"/>
      <c r="F58" s="377"/>
      <c r="G58" s="378" t="s">
        <v>49</v>
      </c>
      <c r="H58" s="376"/>
      <c r="I58" s="379" t="s">
        <v>216</v>
      </c>
      <c r="J58" s="134"/>
    </row>
    <row r="59" spans="1:10" ht="18.95" customHeight="1" thickBot="1" x14ac:dyDescent="0.3">
      <c r="A59" s="54"/>
      <c r="B59" s="380"/>
      <c r="C59" s="381"/>
      <c r="D59" s="382" t="s">
        <v>1</v>
      </c>
      <c r="E59" s="383" t="s">
        <v>2</v>
      </c>
      <c r="F59" s="384" t="s">
        <v>3</v>
      </c>
      <c r="G59" s="385" t="s">
        <v>2</v>
      </c>
      <c r="H59" s="386" t="s">
        <v>3</v>
      </c>
      <c r="I59" s="387" t="s">
        <v>217</v>
      </c>
      <c r="J59" s="134"/>
    </row>
    <row r="60" spans="1:10" ht="18.95" customHeight="1" x14ac:dyDescent="0.25">
      <c r="B60" s="7" t="s">
        <v>20</v>
      </c>
      <c r="C60" s="8"/>
      <c r="D60" s="7"/>
      <c r="E60" s="8"/>
      <c r="F60" s="278"/>
      <c r="G60" s="8"/>
      <c r="H60" s="278"/>
      <c r="I60" s="165"/>
      <c r="J60" s="67"/>
    </row>
    <row r="61" spans="1:10" ht="18.600000000000001" customHeight="1" x14ac:dyDescent="0.25">
      <c r="B61" s="242"/>
      <c r="C61" s="133" t="s">
        <v>72</v>
      </c>
      <c r="D61" s="27" t="s">
        <v>109</v>
      </c>
      <c r="E61" s="26" t="s">
        <v>12</v>
      </c>
      <c r="F61" s="4"/>
      <c r="G61" s="227" t="s">
        <v>12</v>
      </c>
      <c r="H61" s="126">
        <v>0</v>
      </c>
      <c r="I61" s="94"/>
    </row>
    <row r="62" spans="1:10" ht="18.95" customHeight="1" x14ac:dyDescent="0.25">
      <c r="B62" s="252"/>
      <c r="C62" s="105" t="s">
        <v>153</v>
      </c>
      <c r="D62" s="28" t="s">
        <v>148</v>
      </c>
      <c r="E62" s="25" t="s">
        <v>12</v>
      </c>
      <c r="F62" s="13">
        <v>3000</v>
      </c>
      <c r="G62" s="98" t="s">
        <v>12</v>
      </c>
      <c r="H62" s="122">
        <v>3000</v>
      </c>
      <c r="I62" s="96" t="s">
        <v>80</v>
      </c>
    </row>
    <row r="63" spans="1:10" ht="18.95" customHeight="1" x14ac:dyDescent="0.25">
      <c r="B63" s="242"/>
      <c r="C63" s="105" t="s">
        <v>119</v>
      </c>
      <c r="D63" s="27" t="s">
        <v>137</v>
      </c>
      <c r="E63" s="25" t="s">
        <v>138</v>
      </c>
      <c r="F63" s="5">
        <v>10000</v>
      </c>
      <c r="G63" s="99" t="s">
        <v>138</v>
      </c>
      <c r="H63" s="122">
        <v>10000</v>
      </c>
      <c r="I63" s="96" t="s">
        <v>98</v>
      </c>
    </row>
    <row r="64" spans="1:10" ht="18.95" customHeight="1" x14ac:dyDescent="0.25">
      <c r="B64" s="252"/>
      <c r="C64" s="105" t="s">
        <v>89</v>
      </c>
      <c r="D64" s="27" t="s">
        <v>109</v>
      </c>
      <c r="E64" s="25" t="s">
        <v>12</v>
      </c>
      <c r="F64" s="5">
        <v>0</v>
      </c>
      <c r="G64" s="99" t="s">
        <v>12</v>
      </c>
      <c r="H64" s="122">
        <v>0</v>
      </c>
      <c r="I64" s="96" t="s">
        <v>193</v>
      </c>
    </row>
    <row r="65" spans="2:10" ht="18.95" customHeight="1" x14ac:dyDescent="0.25">
      <c r="B65" s="252"/>
      <c r="C65" s="105" t="s">
        <v>74</v>
      </c>
      <c r="D65" s="27" t="s">
        <v>135</v>
      </c>
      <c r="E65" s="25" t="s">
        <v>12</v>
      </c>
      <c r="F65" s="5">
        <v>10000</v>
      </c>
      <c r="G65" s="99" t="s">
        <v>12</v>
      </c>
      <c r="H65" s="122">
        <v>10000</v>
      </c>
      <c r="I65" s="94" t="s">
        <v>80</v>
      </c>
      <c r="J65" s="67"/>
    </row>
    <row r="66" spans="2:10" ht="18.95" customHeight="1" x14ac:dyDescent="0.25">
      <c r="B66" s="242"/>
      <c r="C66" s="105" t="s">
        <v>56</v>
      </c>
      <c r="D66" s="27" t="s">
        <v>109</v>
      </c>
      <c r="E66" s="25" t="s">
        <v>12</v>
      </c>
      <c r="F66" s="5">
        <v>0</v>
      </c>
      <c r="G66" s="99" t="s">
        <v>12</v>
      </c>
      <c r="H66" s="122">
        <v>0</v>
      </c>
      <c r="I66" s="94" t="s">
        <v>193</v>
      </c>
      <c r="J66" s="67"/>
    </row>
    <row r="67" spans="2:10" ht="18.95" customHeight="1" x14ac:dyDescent="0.25">
      <c r="B67" s="252"/>
      <c r="C67" s="105" t="s">
        <v>133</v>
      </c>
      <c r="D67" s="82" t="s">
        <v>209</v>
      </c>
      <c r="E67" s="25" t="s">
        <v>12</v>
      </c>
      <c r="F67" s="5">
        <v>20000</v>
      </c>
      <c r="G67" s="99" t="s">
        <v>12</v>
      </c>
      <c r="H67" s="122">
        <v>0</v>
      </c>
      <c r="I67" s="97" t="s">
        <v>193</v>
      </c>
      <c r="J67" s="67"/>
    </row>
    <row r="68" spans="2:10" ht="18.95" customHeight="1" x14ac:dyDescent="0.25">
      <c r="B68" s="252"/>
      <c r="C68" s="105" t="s">
        <v>120</v>
      </c>
      <c r="D68" s="82" t="s">
        <v>155</v>
      </c>
      <c r="E68" s="25" t="s">
        <v>12</v>
      </c>
      <c r="F68" s="5">
        <v>200</v>
      </c>
      <c r="G68" s="99" t="s">
        <v>12</v>
      </c>
      <c r="H68" s="122">
        <v>2000</v>
      </c>
      <c r="I68" s="97" t="s">
        <v>98</v>
      </c>
      <c r="J68" s="67"/>
    </row>
    <row r="69" spans="2:10" ht="18.95" customHeight="1" x14ac:dyDescent="0.25">
      <c r="B69" s="252"/>
      <c r="C69" s="105" t="s">
        <v>100</v>
      </c>
      <c r="D69" s="82" t="s">
        <v>109</v>
      </c>
      <c r="E69" s="25" t="s">
        <v>12</v>
      </c>
      <c r="F69" s="5">
        <v>0</v>
      </c>
      <c r="G69" s="99" t="s">
        <v>12</v>
      </c>
      <c r="H69" s="122">
        <v>0</v>
      </c>
      <c r="I69" s="97" t="s">
        <v>193</v>
      </c>
      <c r="J69" s="67"/>
    </row>
    <row r="70" spans="2:10" ht="18.95" customHeight="1" x14ac:dyDescent="0.25">
      <c r="B70" s="252"/>
      <c r="C70" s="105" t="s">
        <v>104</v>
      </c>
      <c r="D70" s="82" t="s">
        <v>109</v>
      </c>
      <c r="E70" s="25" t="s">
        <v>12</v>
      </c>
      <c r="F70" s="5">
        <v>0</v>
      </c>
      <c r="G70" s="99" t="s">
        <v>12</v>
      </c>
      <c r="H70" s="122">
        <v>0</v>
      </c>
      <c r="I70" s="97" t="s">
        <v>193</v>
      </c>
      <c r="J70" s="67"/>
    </row>
    <row r="71" spans="2:10" ht="18.95" customHeight="1" thickBot="1" x14ac:dyDescent="0.3">
      <c r="B71" s="12"/>
      <c r="C71" s="105"/>
      <c r="D71" s="284"/>
      <c r="E71" s="25"/>
      <c r="F71" s="193">
        <f>SUM(F61:F70)</f>
        <v>43200</v>
      </c>
      <c r="G71" s="99"/>
      <c r="H71" s="194">
        <f>SUM(H61:H70)</f>
        <v>25000</v>
      </c>
      <c r="I71" s="97"/>
      <c r="J71" s="67"/>
    </row>
    <row r="72" spans="2:10" ht="18.95" customHeight="1" x14ac:dyDescent="0.25">
      <c r="B72" s="14" t="s">
        <v>126</v>
      </c>
      <c r="C72" s="30"/>
      <c r="D72" s="14"/>
      <c r="E72" s="2"/>
      <c r="F72" s="2"/>
      <c r="G72" s="30"/>
      <c r="H72" s="2"/>
      <c r="I72" s="290"/>
      <c r="J72" s="67"/>
    </row>
    <row r="73" spans="2:10" ht="18.95" customHeight="1" x14ac:dyDescent="0.25">
      <c r="B73" s="12"/>
      <c r="C73" s="104" t="s">
        <v>14</v>
      </c>
      <c r="D73" s="285" t="s">
        <v>21</v>
      </c>
      <c r="E73" s="286" t="s">
        <v>64</v>
      </c>
      <c r="F73" s="287">
        <v>5760</v>
      </c>
      <c r="G73" s="288" t="s">
        <v>64</v>
      </c>
      <c r="H73" s="289">
        <v>5760</v>
      </c>
      <c r="I73" s="165" t="s">
        <v>57</v>
      </c>
      <c r="J73" s="67"/>
    </row>
    <row r="74" spans="2:10" ht="18.95" customHeight="1" x14ac:dyDescent="0.25">
      <c r="B74" s="12"/>
      <c r="C74" s="93" t="s">
        <v>23</v>
      </c>
      <c r="D74" s="27" t="s">
        <v>21</v>
      </c>
      <c r="E74" s="26" t="s">
        <v>64</v>
      </c>
      <c r="F74" s="4">
        <v>12100</v>
      </c>
      <c r="G74" s="100" t="s">
        <v>64</v>
      </c>
      <c r="H74" s="126">
        <v>12100</v>
      </c>
      <c r="I74" s="95" t="s">
        <v>57</v>
      </c>
    </row>
    <row r="75" spans="2:10" ht="18.95" customHeight="1" x14ac:dyDescent="0.25">
      <c r="B75" s="12"/>
      <c r="C75" s="93" t="s">
        <v>189</v>
      </c>
      <c r="D75" s="307" t="s">
        <v>21</v>
      </c>
      <c r="E75" s="26" t="s">
        <v>64</v>
      </c>
      <c r="F75" s="4">
        <v>2429</v>
      </c>
      <c r="G75" s="100" t="s">
        <v>64</v>
      </c>
      <c r="H75" s="126">
        <v>2429</v>
      </c>
      <c r="I75" s="95" t="s">
        <v>57</v>
      </c>
    </row>
    <row r="76" spans="2:10" ht="18.95" customHeight="1" thickBot="1" x14ac:dyDescent="0.3">
      <c r="B76" s="12"/>
      <c r="C76" s="91" t="s">
        <v>81</v>
      </c>
      <c r="D76" s="89" t="s">
        <v>21</v>
      </c>
      <c r="E76" s="35" t="s">
        <v>64</v>
      </c>
      <c r="F76" s="90">
        <v>19688</v>
      </c>
      <c r="G76" s="101" t="s">
        <v>64</v>
      </c>
      <c r="H76" s="156">
        <v>19688</v>
      </c>
      <c r="I76" s="92" t="s">
        <v>57</v>
      </c>
    </row>
    <row r="77" spans="2:10" ht="18.95" customHeight="1" thickBot="1" x14ac:dyDescent="0.3">
      <c r="B77" s="3"/>
      <c r="C77" s="91"/>
      <c r="D77" s="89"/>
      <c r="E77" s="125"/>
      <c r="F77" s="195">
        <f>SUM(F73:F76)</f>
        <v>39977</v>
      </c>
      <c r="G77" s="196"/>
      <c r="H77" s="197">
        <f>SUM(H73:H76)</f>
        <v>39977</v>
      </c>
      <c r="I77" s="92"/>
      <c r="J77" s="67"/>
    </row>
    <row r="78" spans="2:10" ht="18.95" customHeight="1" x14ac:dyDescent="0.25">
      <c r="B78" s="48" t="s">
        <v>69</v>
      </c>
      <c r="C78" s="291"/>
      <c r="D78" s="48"/>
      <c r="E78" s="291"/>
      <c r="F78" s="292"/>
      <c r="G78" s="148"/>
      <c r="H78" s="292"/>
      <c r="I78" s="140"/>
    </row>
    <row r="79" spans="2:10" ht="18.95" customHeight="1" thickBot="1" x14ac:dyDescent="0.3">
      <c r="B79" s="16" t="s">
        <v>22</v>
      </c>
      <c r="C79" s="57"/>
      <c r="D79" s="21"/>
      <c r="E79" s="149"/>
      <c r="F79" s="150"/>
      <c r="G79" s="106"/>
      <c r="H79" s="150"/>
      <c r="I79" s="92"/>
    </row>
    <row r="80" spans="2:10" ht="18.95" customHeight="1" x14ac:dyDescent="0.25">
      <c r="B80" s="261"/>
      <c r="C80" s="37" t="s">
        <v>16</v>
      </c>
      <c r="D80" s="65" t="s">
        <v>156</v>
      </c>
      <c r="E80" s="68" t="s">
        <v>15</v>
      </c>
      <c r="F80" s="146">
        <v>80000</v>
      </c>
      <c r="G80" s="147" t="s">
        <v>15</v>
      </c>
      <c r="H80" s="128">
        <v>80000</v>
      </c>
      <c r="I80" s="111" t="s">
        <v>110</v>
      </c>
    </row>
    <row r="81" spans="1:10" ht="18.95" customHeight="1" x14ac:dyDescent="0.25">
      <c r="B81" s="261"/>
      <c r="C81" s="45" t="s">
        <v>174</v>
      </c>
      <c r="D81" s="27" t="s">
        <v>109</v>
      </c>
      <c r="E81" s="38" t="s">
        <v>15</v>
      </c>
      <c r="F81" s="39">
        <v>0</v>
      </c>
      <c r="G81" s="40" t="s">
        <v>15</v>
      </c>
      <c r="H81" s="121">
        <v>0</v>
      </c>
      <c r="I81" s="237" t="s">
        <v>193</v>
      </c>
    </row>
    <row r="82" spans="1:10" ht="18.95" customHeight="1" thickBot="1" x14ac:dyDescent="0.3">
      <c r="B82" s="245"/>
      <c r="C82" s="41"/>
      <c r="D82" s="293"/>
      <c r="E82" s="294"/>
      <c r="F82" s="169"/>
      <c r="G82" s="294"/>
      <c r="H82" s="276"/>
      <c r="I82" s="170"/>
    </row>
    <row r="83" spans="1:10" ht="18.95" customHeight="1" x14ac:dyDescent="0.25">
      <c r="B83" s="310"/>
      <c r="C83" s="33"/>
      <c r="D83" s="36"/>
      <c r="E83" s="17"/>
      <c r="F83" s="56"/>
      <c r="G83" s="17"/>
      <c r="H83" s="138"/>
      <c r="I83" s="311"/>
    </row>
    <row r="84" spans="1:10" ht="18.95" customHeight="1" thickBot="1" x14ac:dyDescent="0.3">
      <c r="B84" s="310"/>
      <c r="C84" s="33"/>
      <c r="D84" s="36"/>
      <c r="E84" s="17"/>
      <c r="F84" s="56"/>
      <c r="G84" s="17"/>
      <c r="H84" s="138"/>
      <c r="I84" s="311"/>
    </row>
    <row r="85" spans="1:10" ht="18.95" customHeight="1" thickBot="1" x14ac:dyDescent="0.3">
      <c r="A85" s="54"/>
      <c r="B85" s="373" t="s">
        <v>0</v>
      </c>
      <c r="C85" s="374"/>
      <c r="D85" s="375" t="s">
        <v>50</v>
      </c>
      <c r="E85" s="376"/>
      <c r="F85" s="377"/>
      <c r="G85" s="378" t="s">
        <v>49</v>
      </c>
      <c r="H85" s="376"/>
      <c r="I85" s="379" t="s">
        <v>216</v>
      </c>
    </row>
    <row r="86" spans="1:10" ht="18.95" customHeight="1" thickBot="1" x14ac:dyDescent="0.3">
      <c r="B86" s="380"/>
      <c r="C86" s="381"/>
      <c r="D86" s="382" t="s">
        <v>1</v>
      </c>
      <c r="E86" s="383" t="s">
        <v>2</v>
      </c>
      <c r="F86" s="384" t="s">
        <v>3</v>
      </c>
      <c r="G86" s="385" t="s">
        <v>2</v>
      </c>
      <c r="H86" s="386" t="s">
        <v>3</v>
      </c>
      <c r="I86" s="387" t="s">
        <v>217</v>
      </c>
    </row>
    <row r="87" spans="1:10" ht="18.95" customHeight="1" x14ac:dyDescent="0.25">
      <c r="B87" s="48" t="s">
        <v>78</v>
      </c>
      <c r="C87" s="181"/>
      <c r="D87" s="30"/>
      <c r="E87" s="148"/>
      <c r="F87" s="166"/>
      <c r="G87" s="148"/>
      <c r="H87" s="166"/>
      <c r="I87" s="140"/>
    </row>
    <row r="88" spans="1:10" ht="18.95" customHeight="1" thickBot="1" x14ac:dyDescent="0.3">
      <c r="B88" s="241"/>
      <c r="C88" s="41" t="s">
        <v>45</v>
      </c>
      <c r="D88" s="87" t="s">
        <v>211</v>
      </c>
      <c r="E88" s="35" t="s">
        <v>44</v>
      </c>
      <c r="F88" s="202">
        <v>3000</v>
      </c>
      <c r="G88" s="203" t="s">
        <v>44</v>
      </c>
      <c r="H88" s="156">
        <v>3000</v>
      </c>
      <c r="I88" s="154" t="s">
        <v>212</v>
      </c>
    </row>
    <row r="89" spans="1:10" ht="18.95" customHeight="1" thickBot="1" x14ac:dyDescent="0.3">
      <c r="B89" s="240"/>
      <c r="C89" s="41" t="s">
        <v>172</v>
      </c>
      <c r="D89" s="173" t="s">
        <v>171</v>
      </c>
      <c r="E89" s="55" t="s">
        <v>36</v>
      </c>
      <c r="F89" s="169">
        <v>100000</v>
      </c>
      <c r="G89" s="171" t="s">
        <v>36</v>
      </c>
      <c r="H89" s="156">
        <v>100000</v>
      </c>
      <c r="I89" s="170" t="s">
        <v>98</v>
      </c>
    </row>
    <row r="90" spans="1:10" ht="18.95" customHeight="1" thickBot="1" x14ac:dyDescent="0.3">
      <c r="B90" s="240"/>
      <c r="C90" s="41" t="s">
        <v>107</v>
      </c>
      <c r="D90" s="87" t="s">
        <v>109</v>
      </c>
      <c r="E90" s="55" t="s">
        <v>105</v>
      </c>
      <c r="F90" s="169">
        <v>0</v>
      </c>
      <c r="G90" s="171" t="s">
        <v>105</v>
      </c>
      <c r="H90" s="156">
        <v>0</v>
      </c>
      <c r="I90" s="170" t="s">
        <v>193</v>
      </c>
      <c r="J90" s="134"/>
    </row>
    <row r="91" spans="1:10" ht="18.95" customHeight="1" thickBot="1" x14ac:dyDescent="0.3">
      <c r="B91" s="245"/>
      <c r="C91" s="41" t="s">
        <v>118</v>
      </c>
      <c r="D91" s="87" t="s">
        <v>109</v>
      </c>
      <c r="E91" s="55" t="s">
        <v>105</v>
      </c>
      <c r="F91" s="169">
        <v>0</v>
      </c>
      <c r="G91" s="171" t="s">
        <v>105</v>
      </c>
      <c r="H91" s="156">
        <v>0</v>
      </c>
      <c r="I91" s="170" t="s">
        <v>193</v>
      </c>
      <c r="J91" s="134"/>
    </row>
    <row r="92" spans="1:10" ht="18.95" customHeight="1" x14ac:dyDescent="0.25">
      <c r="B92" s="14" t="s">
        <v>96</v>
      </c>
      <c r="C92" s="30"/>
      <c r="D92" s="14"/>
      <c r="E92" s="151"/>
      <c r="F92" s="152"/>
      <c r="G92" s="15"/>
      <c r="H92" s="155"/>
      <c r="I92" s="140"/>
      <c r="J92" s="134"/>
    </row>
    <row r="93" spans="1:10" ht="18.95" customHeight="1" thickBot="1" x14ac:dyDescent="0.3">
      <c r="B93" s="240"/>
      <c r="C93" s="41" t="s">
        <v>33</v>
      </c>
      <c r="D93" s="312" t="s">
        <v>176</v>
      </c>
      <c r="E93" s="35" t="s">
        <v>30</v>
      </c>
      <c r="F93" s="202">
        <v>32600</v>
      </c>
      <c r="G93" s="203" t="s">
        <v>24</v>
      </c>
      <c r="H93" s="156">
        <v>32600</v>
      </c>
      <c r="I93" s="238" t="s">
        <v>122</v>
      </c>
      <c r="J93" s="411">
        <v>44187</v>
      </c>
    </row>
    <row r="94" spans="1:10" ht="18.95" customHeight="1" x14ac:dyDescent="0.25">
      <c r="B94" s="240"/>
      <c r="C94" s="229" t="s">
        <v>114</v>
      </c>
      <c r="D94" s="185" t="s">
        <v>109</v>
      </c>
      <c r="E94" s="230" t="s">
        <v>31</v>
      </c>
      <c r="F94" s="231">
        <v>0</v>
      </c>
      <c r="G94" s="232" t="s">
        <v>31</v>
      </c>
      <c r="H94" s="233">
        <v>0</v>
      </c>
      <c r="I94" s="258" t="s">
        <v>193</v>
      </c>
      <c r="J94" s="412"/>
    </row>
    <row r="95" spans="1:10" ht="18.95" customHeight="1" thickBot="1" x14ac:dyDescent="0.3">
      <c r="B95" s="240"/>
      <c r="C95" s="41" t="s">
        <v>39</v>
      </c>
      <c r="D95" s="312" t="s">
        <v>176</v>
      </c>
      <c r="E95" s="35" t="s">
        <v>31</v>
      </c>
      <c r="F95" s="202">
        <v>19700</v>
      </c>
      <c r="G95" s="203" t="s">
        <v>31</v>
      </c>
      <c r="H95" s="156">
        <v>19700</v>
      </c>
      <c r="I95" s="92" t="s">
        <v>122</v>
      </c>
      <c r="J95" s="411">
        <v>44181</v>
      </c>
    </row>
    <row r="96" spans="1:10" ht="18.95" customHeight="1" x14ac:dyDescent="0.25">
      <c r="B96" s="240"/>
      <c r="C96" s="229" t="s">
        <v>26</v>
      </c>
      <c r="D96" s="185" t="s">
        <v>109</v>
      </c>
      <c r="E96" s="230" t="s">
        <v>97</v>
      </c>
      <c r="F96" s="231">
        <v>0</v>
      </c>
      <c r="G96" s="232" t="s">
        <v>97</v>
      </c>
      <c r="H96" s="233">
        <v>0</v>
      </c>
      <c r="I96" s="234" t="s">
        <v>193</v>
      </c>
      <c r="J96" s="410"/>
    </row>
    <row r="97" spans="2:10" ht="18.95" customHeight="1" thickBot="1" x14ac:dyDescent="0.3">
      <c r="B97" s="240"/>
      <c r="C97" s="42" t="s">
        <v>121</v>
      </c>
      <c r="D97" s="312" t="s">
        <v>176</v>
      </c>
      <c r="E97" s="26" t="s">
        <v>132</v>
      </c>
      <c r="F97" s="270">
        <v>170000</v>
      </c>
      <c r="G97" s="303" t="s">
        <v>132</v>
      </c>
      <c r="H97" s="126">
        <v>170000</v>
      </c>
      <c r="I97" s="94" t="s">
        <v>122</v>
      </c>
      <c r="J97" s="410">
        <v>44181</v>
      </c>
    </row>
    <row r="98" spans="2:10" ht="18.95" customHeight="1" x14ac:dyDescent="0.25">
      <c r="B98" s="240"/>
      <c r="C98" s="229" t="s">
        <v>111</v>
      </c>
      <c r="D98" s="257" t="s">
        <v>109</v>
      </c>
      <c r="E98" s="230" t="s">
        <v>112</v>
      </c>
      <c r="F98" s="231">
        <v>0</v>
      </c>
      <c r="G98" s="232" t="s">
        <v>112</v>
      </c>
      <c r="H98" s="233">
        <v>0</v>
      </c>
      <c r="I98" s="258" t="s">
        <v>193</v>
      </c>
      <c r="J98" s="413"/>
    </row>
    <row r="99" spans="2:10" ht="18.95" customHeight="1" thickBot="1" x14ac:dyDescent="0.3">
      <c r="B99" s="240"/>
      <c r="C99" s="41" t="s">
        <v>40</v>
      </c>
      <c r="D99" s="312" t="s">
        <v>176</v>
      </c>
      <c r="E99" s="35" t="s">
        <v>25</v>
      </c>
      <c r="F99" s="202">
        <v>7300</v>
      </c>
      <c r="G99" s="203" t="s">
        <v>25</v>
      </c>
      <c r="H99" s="156">
        <v>7300</v>
      </c>
      <c r="I99" s="92" t="s">
        <v>122</v>
      </c>
      <c r="J99" s="410">
        <v>44172</v>
      </c>
    </row>
    <row r="100" spans="2:10" ht="18.95" customHeight="1" thickBot="1" x14ac:dyDescent="0.3">
      <c r="B100" s="240"/>
      <c r="C100" s="107" t="s">
        <v>101</v>
      </c>
      <c r="D100" s="32" t="s">
        <v>131</v>
      </c>
      <c r="E100" s="125" t="s">
        <v>91</v>
      </c>
      <c r="F100" s="205">
        <v>35000</v>
      </c>
      <c r="G100" s="206" t="s">
        <v>91</v>
      </c>
      <c r="H100" s="129">
        <v>35000</v>
      </c>
      <c r="I100" s="204" t="s">
        <v>98</v>
      </c>
      <c r="J100" s="413"/>
    </row>
    <row r="101" spans="2:10" ht="18.95" customHeight="1" thickBot="1" x14ac:dyDescent="0.3">
      <c r="B101" s="240"/>
      <c r="C101" s="207" t="s">
        <v>90</v>
      </c>
      <c r="D101" s="312" t="s">
        <v>176</v>
      </c>
      <c r="E101" s="208" t="s">
        <v>46</v>
      </c>
      <c r="F101" s="211">
        <v>10000</v>
      </c>
      <c r="G101" s="213" t="s">
        <v>46</v>
      </c>
      <c r="H101" s="209">
        <v>10000</v>
      </c>
      <c r="I101" s="210" t="s">
        <v>122</v>
      </c>
      <c r="J101" s="410">
        <v>44181</v>
      </c>
    </row>
    <row r="102" spans="2:10" ht="18.95" customHeight="1" thickBot="1" x14ac:dyDescent="0.3">
      <c r="B102" s="240"/>
      <c r="C102" s="207" t="s">
        <v>181</v>
      </c>
      <c r="D102" s="312" t="s">
        <v>176</v>
      </c>
      <c r="E102" s="208" t="s">
        <v>27</v>
      </c>
      <c r="F102" s="211">
        <v>160000</v>
      </c>
      <c r="G102" s="213" t="s">
        <v>27</v>
      </c>
      <c r="H102" s="209">
        <v>160000</v>
      </c>
      <c r="I102" s="210" t="s">
        <v>122</v>
      </c>
      <c r="J102" s="410">
        <v>44181</v>
      </c>
    </row>
    <row r="103" spans="2:10" ht="18.95" customHeight="1" x14ac:dyDescent="0.25">
      <c r="B103" s="240"/>
      <c r="C103" s="296" t="s">
        <v>128</v>
      </c>
      <c r="D103" s="242" t="s">
        <v>154</v>
      </c>
      <c r="E103" s="286" t="s">
        <v>127</v>
      </c>
      <c r="F103" s="275">
        <v>2000</v>
      </c>
      <c r="G103" s="297" t="s">
        <v>127</v>
      </c>
      <c r="H103" s="289">
        <v>2000</v>
      </c>
      <c r="I103" s="298" t="s">
        <v>98</v>
      </c>
      <c r="J103" s="134"/>
    </row>
    <row r="104" spans="2:10" ht="18.95" customHeight="1" thickBot="1" x14ac:dyDescent="0.3">
      <c r="B104" s="240"/>
      <c r="C104" s="45" t="s">
        <v>102</v>
      </c>
      <c r="D104" s="316" t="s">
        <v>109</v>
      </c>
      <c r="E104" s="25" t="s">
        <v>38</v>
      </c>
      <c r="F104" s="246">
        <v>0</v>
      </c>
      <c r="G104" s="247" t="s">
        <v>103</v>
      </c>
      <c r="H104" s="122">
        <v>0</v>
      </c>
      <c r="I104" s="248" t="s">
        <v>193</v>
      </c>
      <c r="J104" s="134"/>
    </row>
    <row r="105" spans="2:10" ht="18.95" customHeight="1" thickBot="1" x14ac:dyDescent="0.3">
      <c r="B105" s="240"/>
      <c r="C105" s="207" t="s">
        <v>180</v>
      </c>
      <c r="D105" s="312" t="s">
        <v>176</v>
      </c>
      <c r="E105" s="208" t="s">
        <v>38</v>
      </c>
      <c r="F105" s="211">
        <v>7000</v>
      </c>
      <c r="G105" s="212" t="s">
        <v>38</v>
      </c>
      <c r="H105" s="209">
        <v>7000</v>
      </c>
      <c r="I105" s="183" t="s">
        <v>122</v>
      </c>
      <c r="J105" s="410">
        <v>44187</v>
      </c>
    </row>
    <row r="106" spans="2:10" ht="18.95" customHeight="1" x14ac:dyDescent="0.25">
      <c r="B106" s="243"/>
      <c r="C106" s="180" t="s">
        <v>37</v>
      </c>
      <c r="D106" s="185" t="s">
        <v>109</v>
      </c>
      <c r="E106" s="230" t="s">
        <v>30</v>
      </c>
      <c r="F106" s="231">
        <v>0</v>
      </c>
      <c r="G106" s="123" t="s">
        <v>30</v>
      </c>
      <c r="H106" s="124">
        <v>0</v>
      </c>
      <c r="I106" s="112" t="s">
        <v>193</v>
      </c>
      <c r="J106" s="134"/>
    </row>
    <row r="107" spans="2:10" ht="18.95" customHeight="1" x14ac:dyDescent="0.25">
      <c r="B107" s="240"/>
      <c r="C107" s="180" t="s">
        <v>86</v>
      </c>
      <c r="D107" s="314" t="s">
        <v>176</v>
      </c>
      <c r="E107" s="34" t="s">
        <v>30</v>
      </c>
      <c r="F107" s="269">
        <v>2000</v>
      </c>
      <c r="G107" s="123" t="s">
        <v>30</v>
      </c>
      <c r="H107" s="124">
        <v>2000</v>
      </c>
      <c r="I107" s="112" t="s">
        <v>122</v>
      </c>
      <c r="J107" s="410">
        <v>44159</v>
      </c>
    </row>
    <row r="108" spans="2:10" ht="18.95" customHeight="1" x14ac:dyDescent="0.25">
      <c r="B108" s="240"/>
      <c r="C108" s="313" t="s">
        <v>177</v>
      </c>
      <c r="D108" s="314" t="s">
        <v>176</v>
      </c>
      <c r="E108" s="34" t="s">
        <v>30</v>
      </c>
      <c r="F108" s="269">
        <v>7300</v>
      </c>
      <c r="G108" s="123" t="s">
        <v>30</v>
      </c>
      <c r="H108" s="124">
        <v>7300</v>
      </c>
      <c r="I108" s="112" t="s">
        <v>122</v>
      </c>
      <c r="J108" s="410">
        <v>44113</v>
      </c>
    </row>
    <row r="109" spans="2:10" ht="18.95" customHeight="1" x14ac:dyDescent="0.25">
      <c r="B109" s="243"/>
      <c r="C109" s="180" t="s">
        <v>61</v>
      </c>
      <c r="D109" s="118" t="s">
        <v>109</v>
      </c>
      <c r="E109" s="34" t="s">
        <v>47</v>
      </c>
      <c r="F109" s="269">
        <v>0</v>
      </c>
      <c r="G109" s="123" t="s">
        <v>47</v>
      </c>
      <c r="H109" s="124">
        <v>0</v>
      </c>
      <c r="I109" s="119" t="s">
        <v>193</v>
      </c>
      <c r="J109" s="134"/>
    </row>
    <row r="110" spans="2:10" ht="18.95" customHeight="1" x14ac:dyDescent="0.25">
      <c r="B110" s="240"/>
      <c r="C110" s="180" t="s">
        <v>62</v>
      </c>
      <c r="D110" s="118" t="s">
        <v>136</v>
      </c>
      <c r="E110" s="34" t="s">
        <v>30</v>
      </c>
      <c r="F110" s="269">
        <v>4000</v>
      </c>
      <c r="G110" s="123" t="s">
        <v>30</v>
      </c>
      <c r="H110" s="124">
        <v>4000</v>
      </c>
      <c r="I110" s="119" t="s">
        <v>80</v>
      </c>
    </row>
    <row r="111" spans="2:10" ht="18.95" customHeight="1" x14ac:dyDescent="0.25">
      <c r="B111" s="240"/>
      <c r="C111" s="267" t="s">
        <v>139</v>
      </c>
      <c r="D111" s="414" t="s">
        <v>140</v>
      </c>
      <c r="E111" s="415"/>
      <c r="F111" s="271">
        <v>0</v>
      </c>
      <c r="G111" s="247" t="s">
        <v>106</v>
      </c>
      <c r="H111" s="122">
        <v>0</v>
      </c>
      <c r="I111" s="248" t="s">
        <v>52</v>
      </c>
    </row>
    <row r="112" spans="2:10" ht="18.95" customHeight="1" x14ac:dyDescent="0.25">
      <c r="B112" s="240"/>
      <c r="C112" s="315" t="s">
        <v>179</v>
      </c>
      <c r="D112" s="314" t="s">
        <v>176</v>
      </c>
      <c r="E112" s="322" t="s">
        <v>184</v>
      </c>
      <c r="F112" s="271">
        <v>57600</v>
      </c>
      <c r="G112" s="247" t="s">
        <v>47</v>
      </c>
      <c r="H112" s="122">
        <v>57600</v>
      </c>
      <c r="I112" s="248" t="s">
        <v>122</v>
      </c>
      <c r="J112" s="410">
        <v>44182</v>
      </c>
    </row>
    <row r="113" spans="2:12" ht="18.95" customHeight="1" x14ac:dyDescent="0.25">
      <c r="B113" s="240"/>
      <c r="C113" s="267" t="s">
        <v>178</v>
      </c>
      <c r="D113" s="314" t="s">
        <v>176</v>
      </c>
      <c r="E113" s="25" t="s">
        <v>183</v>
      </c>
      <c r="F113" s="271">
        <v>47800</v>
      </c>
      <c r="G113" s="247" t="s">
        <v>106</v>
      </c>
      <c r="H113" s="122">
        <v>47800</v>
      </c>
      <c r="I113" s="248" t="s">
        <v>122</v>
      </c>
      <c r="J113" s="410">
        <v>44188</v>
      </c>
    </row>
    <row r="114" spans="2:12" ht="18.95" customHeight="1" thickBot="1" x14ac:dyDescent="0.3">
      <c r="B114" s="240"/>
      <c r="C114" s="268" t="s">
        <v>48</v>
      </c>
      <c r="D114" s="262" t="s">
        <v>109</v>
      </c>
      <c r="E114" s="125" t="s">
        <v>30</v>
      </c>
      <c r="F114" s="205">
        <v>0</v>
      </c>
      <c r="G114" s="200" t="s">
        <v>30</v>
      </c>
      <c r="H114" s="129">
        <v>0</v>
      </c>
      <c r="I114" s="201" t="s">
        <v>193</v>
      </c>
    </row>
    <row r="115" spans="2:12" ht="18.95" customHeight="1" thickBot="1" x14ac:dyDescent="0.3">
      <c r="B115" s="244"/>
      <c r="C115" s="107"/>
      <c r="D115" s="198"/>
      <c r="E115" s="125"/>
      <c r="F115" s="317">
        <f>F114+F113+F112+F111+F110+F109+F108+F107+F106+F105+F104+F103+F102+F101+F100+F99+F98+F97+F96+F95+F94+F93</f>
        <v>562300</v>
      </c>
      <c r="G115" s="200"/>
      <c r="H115" s="197">
        <f>H114+H113+H112+H111+H110+H109+H108+H107+H106+H105+H104+H103+H102+H101+H100+H99+H98+H97+H96+H95+H94+H93</f>
        <v>562300</v>
      </c>
      <c r="I115" s="201"/>
    </row>
    <row r="116" spans="2:12" ht="18.95" customHeight="1" x14ac:dyDescent="0.25">
      <c r="B116" s="48" t="s">
        <v>194</v>
      </c>
      <c r="C116" s="291"/>
      <c r="D116" s="48"/>
      <c r="E116" s="291"/>
      <c r="F116" s="292"/>
      <c r="G116" s="148"/>
      <c r="H116" s="292"/>
      <c r="I116" s="140"/>
    </row>
    <row r="117" spans="2:12" ht="18.95" customHeight="1" thickBot="1" x14ac:dyDescent="0.3">
      <c r="B117" s="16" t="s">
        <v>22</v>
      </c>
      <c r="C117" s="57"/>
      <c r="D117" s="21"/>
      <c r="E117" s="149"/>
      <c r="F117" s="150"/>
      <c r="G117" s="106"/>
      <c r="H117" s="150"/>
      <c r="I117" s="92"/>
    </row>
    <row r="118" spans="2:12" ht="18.95" customHeight="1" x14ac:dyDescent="0.25">
      <c r="B118" s="261"/>
      <c r="C118" s="37" t="s">
        <v>195</v>
      </c>
      <c r="D118" s="65" t="s">
        <v>201</v>
      </c>
      <c r="E118" s="68" t="s">
        <v>132</v>
      </c>
      <c r="F118" s="146">
        <v>10000</v>
      </c>
      <c r="G118" s="147" t="s">
        <v>132</v>
      </c>
      <c r="H118" s="128">
        <v>10000</v>
      </c>
      <c r="I118" s="111" t="s">
        <v>98</v>
      </c>
    </row>
    <row r="119" spans="2:12" ht="18.95" customHeight="1" x14ac:dyDescent="0.25">
      <c r="B119" s="261"/>
      <c r="C119" s="37" t="s">
        <v>196</v>
      </c>
      <c r="D119" s="65" t="s">
        <v>202</v>
      </c>
      <c r="E119" s="68" t="s">
        <v>200</v>
      </c>
      <c r="F119" s="146">
        <v>10000</v>
      </c>
      <c r="G119" s="147" t="s">
        <v>197</v>
      </c>
      <c r="H119" s="128">
        <v>10000</v>
      </c>
      <c r="I119" s="111" t="s">
        <v>98</v>
      </c>
    </row>
    <row r="120" spans="2:12" ht="18.95" customHeight="1" x14ac:dyDescent="0.25">
      <c r="B120" s="261"/>
      <c r="C120" s="37" t="s">
        <v>198</v>
      </c>
      <c r="D120" s="65" t="s">
        <v>203</v>
      </c>
      <c r="E120" s="68" t="s">
        <v>200</v>
      </c>
      <c r="F120" s="146">
        <v>22800</v>
      </c>
      <c r="G120" s="68" t="s">
        <v>200</v>
      </c>
      <c r="H120" s="128">
        <v>22800</v>
      </c>
      <c r="I120" s="111" t="s">
        <v>98</v>
      </c>
    </row>
    <row r="121" spans="2:12" ht="18.95" customHeight="1" x14ac:dyDescent="0.25">
      <c r="B121" s="261"/>
      <c r="C121" s="42" t="s">
        <v>199</v>
      </c>
      <c r="D121" s="65" t="s">
        <v>204</v>
      </c>
      <c r="E121" s="68" t="s">
        <v>200</v>
      </c>
      <c r="F121" s="39">
        <v>18750</v>
      </c>
      <c r="G121" s="68" t="s">
        <v>200</v>
      </c>
      <c r="H121" s="121">
        <v>18750</v>
      </c>
      <c r="I121" s="237" t="s">
        <v>110</v>
      </c>
      <c r="J121" s="410">
        <v>44211</v>
      </c>
    </row>
    <row r="122" spans="2:12" ht="18.95" customHeight="1" thickBot="1" x14ac:dyDescent="0.3">
      <c r="B122" s="245"/>
      <c r="C122" s="41"/>
      <c r="D122" s="293"/>
      <c r="E122" s="294"/>
      <c r="F122" s="346">
        <f>SUM(F118:F121)</f>
        <v>61550</v>
      </c>
      <c r="G122" s="294"/>
      <c r="H122" s="344">
        <f>SUM(H118:H121)</f>
        <v>61550</v>
      </c>
      <c r="I122" s="170"/>
    </row>
    <row r="123" spans="2:12" ht="18.95" customHeight="1" thickBot="1" x14ac:dyDescent="0.3">
      <c r="B123" s="48" t="s">
        <v>28</v>
      </c>
      <c r="C123" s="46"/>
      <c r="D123" s="161"/>
      <c r="E123" s="157"/>
      <c r="F123" s="162"/>
      <c r="G123" s="157"/>
      <c r="H123" s="162"/>
      <c r="I123" s="159"/>
    </row>
    <row r="124" spans="2:12" ht="18.95" customHeight="1" thickBot="1" x14ac:dyDescent="0.3">
      <c r="B124" s="6"/>
      <c r="C124" s="107" t="s">
        <v>17</v>
      </c>
      <c r="D124" s="32" t="s">
        <v>21</v>
      </c>
      <c r="E124" s="108" t="s">
        <v>63</v>
      </c>
      <c r="F124" s="109">
        <v>1500</v>
      </c>
      <c r="G124" s="110" t="s">
        <v>63</v>
      </c>
      <c r="H124" s="160">
        <v>1500</v>
      </c>
      <c r="I124" s="76" t="s">
        <v>57</v>
      </c>
    </row>
    <row r="125" spans="2:12" ht="18.95" customHeight="1" thickBot="1" x14ac:dyDescent="0.3">
      <c r="B125" s="22" t="s">
        <v>42</v>
      </c>
      <c r="C125" s="46"/>
      <c r="D125" s="78"/>
      <c r="E125" s="157"/>
      <c r="F125" s="158"/>
      <c r="G125" s="157"/>
      <c r="H125" s="158"/>
      <c r="I125" s="159"/>
      <c r="J125" s="67"/>
    </row>
    <row r="126" spans="2:12" ht="18.95" customHeight="1" thickBot="1" x14ac:dyDescent="0.3">
      <c r="B126" s="24" t="s">
        <v>41</v>
      </c>
      <c r="C126" s="47"/>
      <c r="D126" s="70" t="s">
        <v>21</v>
      </c>
      <c r="E126" s="55" t="s">
        <v>13</v>
      </c>
      <c r="F126" s="66">
        <v>168280</v>
      </c>
      <c r="G126" s="55" t="s">
        <v>13</v>
      </c>
      <c r="H126" s="131">
        <v>168280</v>
      </c>
      <c r="I126" s="182" t="s">
        <v>57</v>
      </c>
      <c r="J126" s="71"/>
    </row>
    <row r="127" spans="2:12" ht="18.95" customHeight="1" x14ac:dyDescent="0.25">
      <c r="C127" s="356" t="s">
        <v>208</v>
      </c>
      <c r="D127" s="357"/>
      <c r="E127" s="17"/>
      <c r="F127" s="56"/>
      <c r="G127" s="17"/>
      <c r="H127" s="138"/>
      <c r="I127" s="54"/>
      <c r="J127" s="54"/>
      <c r="K127" s="54"/>
      <c r="L127" s="54"/>
    </row>
    <row r="128" spans="2:12" ht="18.95" customHeight="1" thickBot="1" x14ac:dyDescent="0.3">
      <c r="C128" s="356"/>
      <c r="D128" s="357"/>
      <c r="E128" s="17"/>
      <c r="F128" s="56"/>
      <c r="G128" s="17"/>
      <c r="H128" s="138"/>
      <c r="I128" s="54"/>
      <c r="J128" s="54"/>
      <c r="K128" s="54"/>
      <c r="L128" s="54"/>
    </row>
    <row r="129" spans="2:12" ht="18.95" customHeight="1" thickBot="1" x14ac:dyDescent="0.3">
      <c r="B129" s="400" t="s">
        <v>68</v>
      </c>
      <c r="C129" s="401"/>
      <c r="D129" s="402"/>
      <c r="E129" s="403"/>
      <c r="F129" s="404"/>
      <c r="G129" s="405" t="s">
        <v>85</v>
      </c>
      <c r="H129" s="406" t="s">
        <v>83</v>
      </c>
      <c r="I129" s="407" t="s">
        <v>84</v>
      </c>
      <c r="J129" s="54"/>
      <c r="K129" s="54"/>
      <c r="L129" s="54"/>
    </row>
    <row r="130" spans="2:12" ht="17.25" customHeight="1" x14ac:dyDescent="0.25">
      <c r="B130" s="72" t="s">
        <v>207</v>
      </c>
      <c r="C130" s="104"/>
      <c r="D130" s="135"/>
      <c r="E130" s="73"/>
      <c r="F130" s="136"/>
      <c r="G130" s="215">
        <f>F6+F7+F8</f>
        <v>415000</v>
      </c>
      <c r="H130" s="167">
        <v>415000</v>
      </c>
      <c r="I130" s="216">
        <f t="shared" ref="I130:I140" si="0">H130-G130</f>
        <v>0</v>
      </c>
    </row>
    <row r="131" spans="2:12" ht="15" customHeight="1" x14ac:dyDescent="0.25">
      <c r="B131" s="72" t="s">
        <v>124</v>
      </c>
      <c r="C131" s="104"/>
      <c r="D131" s="135"/>
      <c r="E131" s="73"/>
      <c r="F131" s="136"/>
      <c r="G131" s="215">
        <f>F12+F15+F14</f>
        <v>27000</v>
      </c>
      <c r="H131" s="167">
        <v>27000</v>
      </c>
      <c r="I131" s="216">
        <f t="shared" si="0"/>
        <v>0</v>
      </c>
    </row>
    <row r="132" spans="2:12" x14ac:dyDescent="0.25">
      <c r="B132" s="72" t="s">
        <v>94</v>
      </c>
      <c r="C132" s="73"/>
      <c r="D132" s="74"/>
      <c r="E132" s="75"/>
      <c r="F132" s="74"/>
      <c r="G132" s="217">
        <f>H26</f>
        <v>0</v>
      </c>
      <c r="H132" s="214">
        <v>335000</v>
      </c>
      <c r="I132" s="216">
        <f t="shared" si="0"/>
        <v>335000</v>
      </c>
      <c r="J132" s="54"/>
    </row>
    <row r="133" spans="2:12" x14ac:dyDescent="0.25">
      <c r="B133" s="72" t="s">
        <v>70</v>
      </c>
      <c r="C133" s="73"/>
      <c r="D133" s="74"/>
      <c r="E133" s="75"/>
      <c r="F133" s="74"/>
      <c r="G133" s="217">
        <f>H56</f>
        <v>912000</v>
      </c>
      <c r="H133" s="214">
        <v>1050000</v>
      </c>
      <c r="I133" s="216">
        <f t="shared" si="0"/>
        <v>138000</v>
      </c>
    </row>
    <row r="134" spans="2:12" x14ac:dyDescent="0.25">
      <c r="B134" s="72" t="s">
        <v>82</v>
      </c>
      <c r="C134" s="73"/>
      <c r="D134" s="74"/>
      <c r="E134" s="75"/>
      <c r="F134" s="74"/>
      <c r="G134" s="217">
        <f>H32+H33+H34+H35</f>
        <v>155000</v>
      </c>
      <c r="H134" s="214">
        <v>155000</v>
      </c>
      <c r="I134" s="216">
        <f t="shared" si="0"/>
        <v>0</v>
      </c>
    </row>
    <row r="135" spans="2:12" x14ac:dyDescent="0.25">
      <c r="B135" s="72" t="s">
        <v>130</v>
      </c>
      <c r="C135" s="73"/>
      <c r="D135" s="74"/>
      <c r="E135" s="75"/>
      <c r="F135" s="74"/>
      <c r="G135" s="217">
        <f>H80+H81</f>
        <v>80000</v>
      </c>
      <c r="H135" s="214">
        <v>80000</v>
      </c>
      <c r="I135" s="216">
        <f t="shared" si="0"/>
        <v>0</v>
      </c>
    </row>
    <row r="136" spans="2:12" x14ac:dyDescent="0.25">
      <c r="B136" s="72" t="s">
        <v>95</v>
      </c>
      <c r="C136" s="73"/>
      <c r="D136" s="74"/>
      <c r="E136" s="75"/>
      <c r="F136" s="74"/>
      <c r="G136" s="217">
        <f>H88+H89+H90+H91</f>
        <v>103000</v>
      </c>
      <c r="H136" s="214">
        <v>300000</v>
      </c>
      <c r="I136" s="216">
        <f t="shared" si="0"/>
        <v>197000</v>
      </c>
    </row>
    <row r="137" spans="2:12" x14ac:dyDescent="0.25">
      <c r="B137" s="72" t="s">
        <v>206</v>
      </c>
      <c r="C137" s="72"/>
      <c r="D137" s="74"/>
      <c r="E137" s="114"/>
      <c r="F137" s="74"/>
      <c r="G137" s="217">
        <f>H115</f>
        <v>562300</v>
      </c>
      <c r="H137" s="214">
        <v>800000</v>
      </c>
      <c r="I137" s="216">
        <f t="shared" si="0"/>
        <v>237700</v>
      </c>
    </row>
    <row r="138" spans="2:12" x14ac:dyDescent="0.25">
      <c r="B138" s="72" t="s">
        <v>67</v>
      </c>
      <c r="C138" s="73"/>
      <c r="D138" s="74"/>
      <c r="E138" s="75"/>
      <c r="F138" s="74"/>
      <c r="G138" s="217">
        <f>H126+H124+H76+H74+H73</f>
        <v>207328</v>
      </c>
      <c r="H138" s="214">
        <v>220000</v>
      </c>
      <c r="I138" s="216">
        <f t="shared" si="0"/>
        <v>12672</v>
      </c>
    </row>
    <row r="139" spans="2:12" x14ac:dyDescent="0.25">
      <c r="B139" s="72" t="s">
        <v>205</v>
      </c>
      <c r="C139" s="73"/>
      <c r="D139" s="74"/>
      <c r="E139" s="75"/>
      <c r="F139" s="74"/>
      <c r="G139" s="345">
        <f>F122</f>
        <v>61550</v>
      </c>
      <c r="H139" s="219">
        <v>1000000</v>
      </c>
      <c r="I139" s="220">
        <f>H139-G139</f>
        <v>938450</v>
      </c>
    </row>
    <row r="140" spans="2:12" ht="15.75" thickBot="1" x14ac:dyDescent="0.3">
      <c r="B140" s="72" t="s">
        <v>71</v>
      </c>
      <c r="C140" s="18"/>
      <c r="D140" s="20"/>
      <c r="E140" s="49"/>
      <c r="F140" s="19"/>
      <c r="G140" s="218">
        <f>H71</f>
        <v>25000</v>
      </c>
      <c r="H140" s="219">
        <v>30000</v>
      </c>
      <c r="I140" s="220">
        <f t="shared" si="0"/>
        <v>5000</v>
      </c>
    </row>
    <row r="141" spans="2:12" ht="15.75" thickBot="1" x14ac:dyDescent="0.3">
      <c r="B141" s="18"/>
      <c r="C141" s="18"/>
      <c r="D141" s="20"/>
      <c r="E141" s="49"/>
      <c r="F141" s="19"/>
      <c r="G141" s="319">
        <f>SUM(G130:G140)</f>
        <v>2548178</v>
      </c>
      <c r="H141" s="320">
        <f>SUM(H130:H140)</f>
        <v>4412000</v>
      </c>
      <c r="I141" s="321">
        <f>SUM(I130:I140)</f>
        <v>1863822</v>
      </c>
    </row>
    <row r="142" spans="2:12" x14ac:dyDescent="0.25">
      <c r="B142" s="18" t="s">
        <v>223</v>
      </c>
      <c r="C142" s="18"/>
      <c r="D142" s="20"/>
      <c r="E142" s="49"/>
      <c r="F142" s="19"/>
      <c r="G142" s="137"/>
      <c r="H142" s="19"/>
      <c r="I142" s="221"/>
    </row>
    <row r="143" spans="2:12" x14ac:dyDescent="0.25">
      <c r="B143" s="18"/>
      <c r="C143" s="18"/>
      <c r="E143" s="51"/>
      <c r="G143" s="50"/>
    </row>
    <row r="144" spans="2:12" x14ac:dyDescent="0.25">
      <c r="B144" s="50"/>
      <c r="E144" s="51"/>
      <c r="G144" s="50"/>
    </row>
    <row r="145" spans="2:8" x14ac:dyDescent="0.25">
      <c r="B145" s="50"/>
      <c r="E145" s="51"/>
      <c r="G145" s="50"/>
      <c r="H145" s="54"/>
    </row>
    <row r="146" spans="2:8" x14ac:dyDescent="0.25">
      <c r="B146" s="50"/>
      <c r="E146" s="51"/>
      <c r="G146" s="164"/>
      <c r="H146" s="54"/>
    </row>
    <row r="147" spans="2:8" x14ac:dyDescent="0.25">
      <c r="B147" s="50"/>
      <c r="E147" s="51"/>
      <c r="G147" s="50"/>
      <c r="H147" s="54"/>
    </row>
    <row r="148" spans="2:8" x14ac:dyDescent="0.25">
      <c r="B148" s="50"/>
      <c r="E148" s="51"/>
      <c r="G148" s="50"/>
    </row>
    <row r="149" spans="2:8" ht="18.75" x14ac:dyDescent="0.3">
      <c r="B149" s="50"/>
      <c r="C149" s="58"/>
      <c r="D149" s="58"/>
      <c r="E149" s="58"/>
      <c r="F149" s="52"/>
      <c r="G149" s="59"/>
      <c r="H149" s="54"/>
    </row>
    <row r="150" spans="2:8" ht="18.75" x14ac:dyDescent="0.3">
      <c r="B150" s="58"/>
      <c r="C150" s="52"/>
      <c r="D150" s="52"/>
      <c r="E150" s="52"/>
      <c r="F150" s="52"/>
      <c r="G150" s="59"/>
      <c r="H150" s="54"/>
    </row>
    <row r="151" spans="2:8" ht="15.75" x14ac:dyDescent="0.25">
      <c r="B151" s="60"/>
      <c r="C151" s="52"/>
      <c r="D151" s="52"/>
      <c r="E151" s="52"/>
      <c r="F151" s="52"/>
      <c r="G151" s="59"/>
      <c r="H151" s="54"/>
    </row>
    <row r="152" spans="2:8" ht="15.75" x14ac:dyDescent="0.25">
      <c r="B152" s="60"/>
    </row>
  </sheetData>
  <mergeCells count="10">
    <mergeCell ref="D111:E111"/>
    <mergeCell ref="D5:I5"/>
    <mergeCell ref="D11:I11"/>
    <mergeCell ref="D16:I17"/>
    <mergeCell ref="D31:I31"/>
    <mergeCell ref="D13:F13"/>
    <mergeCell ref="D21:F21"/>
    <mergeCell ref="D22:F22"/>
    <mergeCell ref="D23:F23"/>
    <mergeCell ref="C56:G56"/>
  </mergeCells>
  <phoneticPr fontId="7" type="noConversion"/>
  <pageMargins left="0.23622047244094491" right="0.23622047244094491" top="0.55118110236220474" bottom="0.51181102362204722" header="0.31496062992125984" footer="0.31496062992125984"/>
  <pageSetup paperSize="9" orientation="landscape" r:id="rId1"/>
  <headerFooter differentFirst="1">
    <oddHeader>&amp;C&amp;P</oddHeader>
    <oddFooter xml:space="preserve">&amp;C
</oddFooter>
    <firstHeader xml:space="preserve">&amp;C                                                                                                                                                                                                              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7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Vizovice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 Žalmánková</dc:creator>
  <cp:lastModifiedBy>Kubíčková Eva</cp:lastModifiedBy>
  <cp:lastPrinted>2019-01-14T12:28:24Z</cp:lastPrinted>
  <dcterms:created xsi:type="dcterms:W3CDTF">2012-04-19T09:08:10Z</dcterms:created>
  <dcterms:modified xsi:type="dcterms:W3CDTF">2021-04-06T12:56:59Z</dcterms:modified>
</cp:coreProperties>
</file>